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firstSheet="4" activeTab="3"/>
  </bookViews>
  <sheets>
    <sheet name="Приложение 1" sheetId="40" r:id="rId1"/>
    <sheet name="Приложение 2" sheetId="32" r:id="rId2"/>
    <sheet name="Приложение 3" sheetId="36" r:id="rId3"/>
    <sheet name="Приложение 4" sheetId="34" r:id="rId4"/>
    <sheet name="Приложение 5" sheetId="54" r:id="rId5"/>
    <sheet name="Приложение 6" sheetId="49" r:id="rId6"/>
    <sheet name="Приложение 7" sheetId="28" r:id="rId7"/>
    <sheet name="Приложение 8" sheetId="38" r:id="rId8"/>
    <sheet name="Приложение 9" sheetId="55" r:id="rId9"/>
    <sheet name="Приложение 10" sheetId="57" r:id="rId10"/>
    <sheet name="Приложение 11" sheetId="43" r:id="rId11"/>
    <sheet name="Приложение 12" sheetId="44" r:id="rId12"/>
  </sheets>
  <definedNames>
    <definedName name="_xlnm.Print_Area" localSheetId="5">'Приложение 6'!$A$1:$H$246</definedName>
  </definedNames>
  <calcPr calcId="124519"/>
</workbook>
</file>

<file path=xl/calcChain.xml><?xml version="1.0" encoding="utf-8"?>
<calcChain xmlns="http://schemas.openxmlformats.org/spreadsheetml/2006/main">
  <c r="D98" i="36"/>
  <c r="C98"/>
  <c r="D101"/>
  <c r="C101"/>
  <c r="N137" i="57"/>
  <c r="K137"/>
  <c r="N89"/>
  <c r="K89"/>
  <c r="N64"/>
  <c r="K64"/>
  <c r="N14"/>
  <c r="K14"/>
  <c r="K156" i="55"/>
  <c r="G226" i="49"/>
  <c r="E226"/>
  <c r="G213"/>
  <c r="E213"/>
  <c r="G152"/>
  <c r="E152"/>
  <c r="G148"/>
  <c r="E148"/>
  <c r="G129"/>
  <c r="E129"/>
  <c r="G61"/>
  <c r="E61"/>
  <c r="G40"/>
  <c r="E40"/>
  <c r="G34"/>
  <c r="E34"/>
  <c r="G22"/>
  <c r="E22"/>
  <c r="G17"/>
  <c r="G16" s="1"/>
  <c r="E17"/>
  <c r="G240"/>
  <c r="E240"/>
  <c r="E245" i="54"/>
  <c r="E232"/>
  <c r="E126"/>
  <c r="E43"/>
  <c r="E37"/>
  <c r="E18"/>
  <c r="E196"/>
  <c r="E199"/>
  <c r="G178" i="49"/>
  <c r="E178"/>
  <c r="G181"/>
  <c r="E181"/>
  <c r="G96"/>
  <c r="E96"/>
  <c r="E109" i="54"/>
  <c r="G64" i="49"/>
  <c r="G63" s="1"/>
  <c r="G239"/>
  <c r="G205"/>
  <c r="E205"/>
  <c r="G197"/>
  <c r="G201"/>
  <c r="E173"/>
  <c r="E171" s="1"/>
  <c r="E88"/>
  <c r="E82"/>
  <c r="E80"/>
  <c r="E75"/>
  <c r="E64"/>
  <c r="E56"/>
  <c r="E30"/>
  <c r="G104"/>
  <c r="E104"/>
  <c r="N61" i="57"/>
  <c r="K61"/>
  <c r="E64" i="54"/>
  <c r="E125" l="1"/>
  <c r="K14" i="55"/>
  <c r="G166" i="49" l="1"/>
  <c r="E166"/>
  <c r="C27" i="32" l="1"/>
  <c r="G84" i="49"/>
  <c r="E84"/>
  <c r="G244"/>
  <c r="E244"/>
  <c r="G243"/>
  <c r="E243"/>
  <c r="E239"/>
  <c r="E259" i="54"/>
  <c r="E258" s="1"/>
  <c r="G210" i="49"/>
  <c r="E210"/>
  <c r="E229" i="54"/>
  <c r="G204" i="49"/>
  <c r="E204"/>
  <c r="E201"/>
  <c r="G200"/>
  <c r="E200"/>
  <c r="E197"/>
  <c r="G196"/>
  <c r="E196"/>
  <c r="G193"/>
  <c r="G192" s="1"/>
  <c r="E193"/>
  <c r="E192" s="1"/>
  <c r="G190"/>
  <c r="E190"/>
  <c r="G189"/>
  <c r="G188" s="1"/>
  <c r="E189"/>
  <c r="E188" s="1"/>
  <c r="G184"/>
  <c r="E184"/>
  <c r="G183"/>
  <c r="E183"/>
  <c r="G177"/>
  <c r="G176" s="1"/>
  <c r="E177"/>
  <c r="E176" s="1"/>
  <c r="G173"/>
  <c r="G171" s="1"/>
  <c r="G169"/>
  <c r="G165" s="1"/>
  <c r="E169"/>
  <c r="E165" s="1"/>
  <c r="E164" s="1"/>
  <c r="G162"/>
  <c r="G161" s="1"/>
  <c r="E162"/>
  <c r="E161" s="1"/>
  <c r="G159"/>
  <c r="G158" s="1"/>
  <c r="E159"/>
  <c r="E158" s="1"/>
  <c r="G155"/>
  <c r="E155"/>
  <c r="G154"/>
  <c r="E154"/>
  <c r="G151"/>
  <c r="E151"/>
  <c r="G147"/>
  <c r="E147"/>
  <c r="G145"/>
  <c r="E145"/>
  <c r="G142"/>
  <c r="G141" s="1"/>
  <c r="E142"/>
  <c r="E141" s="1"/>
  <c r="G139"/>
  <c r="G138" s="1"/>
  <c r="G137" s="1"/>
  <c r="E139"/>
  <c r="E138" s="1"/>
  <c r="E137" s="1"/>
  <c r="G135"/>
  <c r="G134" s="1"/>
  <c r="E135"/>
  <c r="E134" s="1"/>
  <c r="G132"/>
  <c r="E132"/>
  <c r="G131"/>
  <c r="E131"/>
  <c r="E128"/>
  <c r="G128"/>
  <c r="G126"/>
  <c r="G125" s="1"/>
  <c r="E126"/>
  <c r="E125" s="1"/>
  <c r="G122"/>
  <c r="G121" s="1"/>
  <c r="G119"/>
  <c r="G118" s="1"/>
  <c r="E122"/>
  <c r="E121" s="1"/>
  <c r="E119"/>
  <c r="E118" s="1"/>
  <c r="E117" s="1"/>
  <c r="G113"/>
  <c r="G112" s="1"/>
  <c r="G110"/>
  <c r="G109" s="1"/>
  <c r="E113"/>
  <c r="E112" s="1"/>
  <c r="E110"/>
  <c r="E109" s="1"/>
  <c r="E53"/>
  <c r="E52" s="1"/>
  <c r="G103"/>
  <c r="G102" s="1"/>
  <c r="E117" i="54"/>
  <c r="G100" i="49"/>
  <c r="G99" s="1"/>
  <c r="E100"/>
  <c r="E99" s="1"/>
  <c r="G95"/>
  <c r="E95"/>
  <c r="G92"/>
  <c r="G91" s="1"/>
  <c r="E92"/>
  <c r="E91" s="1"/>
  <c r="G88"/>
  <c r="G87" s="1"/>
  <c r="E87"/>
  <c r="E99" i="54"/>
  <c r="E95"/>
  <c r="E92"/>
  <c r="G82" i="49"/>
  <c r="G80"/>
  <c r="G75"/>
  <c r="E76" i="54"/>
  <c r="G69" i="49"/>
  <c r="E69"/>
  <c r="E68" s="1"/>
  <c r="G68"/>
  <c r="E63"/>
  <c r="G60"/>
  <c r="E60"/>
  <c r="G56"/>
  <c r="G53"/>
  <c r="E59" i="54"/>
  <c r="E56"/>
  <c r="E33" i="49"/>
  <c r="G30"/>
  <c r="G29" s="1"/>
  <c r="E29"/>
  <c r="G21"/>
  <c r="E21"/>
  <c r="E24" i="54"/>
  <c r="E16" i="49"/>
  <c r="K69" i="55"/>
  <c r="K98"/>
  <c r="K66"/>
  <c r="E223" i="54"/>
  <c r="E190"/>
  <c r="E184"/>
  <c r="E168"/>
  <c r="E81"/>
  <c r="F69"/>
  <c r="F68"/>
  <c r="F66"/>
  <c r="C99" i="32"/>
  <c r="C106"/>
  <c r="C104"/>
  <c r="D73" i="36"/>
  <c r="C73"/>
  <c r="C15"/>
  <c r="C113" i="32"/>
  <c r="C108"/>
  <c r="G52" i="49" l="1"/>
  <c r="E108"/>
  <c r="E55" i="54"/>
  <c r="G164" i="49"/>
  <c r="E195"/>
  <c r="G195"/>
  <c r="N146" i="57"/>
  <c r="K146"/>
  <c r="G124" i="49"/>
  <c r="E124"/>
  <c r="E36" i="54"/>
  <c r="G209" i="49"/>
  <c r="E209"/>
  <c r="E103"/>
  <c r="E102" s="1"/>
  <c r="K168" i="55"/>
  <c r="G117" i="49"/>
  <c r="G108"/>
  <c r="G74"/>
  <c r="E74"/>
  <c r="E73" s="1"/>
  <c r="G94"/>
  <c r="E94"/>
  <c r="G73"/>
  <c r="G33"/>
  <c r="E15"/>
  <c r="G15"/>
  <c r="D41" i="36"/>
  <c r="C41"/>
  <c r="C120" i="32"/>
  <c r="C119" s="1"/>
  <c r="C117"/>
  <c r="C115"/>
  <c r="C111"/>
  <c r="C102"/>
  <c r="C100"/>
  <c r="C98" s="1"/>
  <c r="C97" s="1"/>
  <c r="C95"/>
  <c r="C94" s="1"/>
  <c r="C90"/>
  <c r="C89"/>
  <c r="C40"/>
  <c r="C72"/>
  <c r="E90" i="54"/>
  <c r="E113"/>
  <c r="E112" s="1"/>
  <c r="E264"/>
  <c r="E263" s="1"/>
  <c r="E228" s="1"/>
  <c r="E222"/>
  <c r="E219"/>
  <c r="E218" s="1"/>
  <c r="E215"/>
  <c r="E214" s="1"/>
  <c r="E211"/>
  <c r="E210" s="1"/>
  <c r="E208"/>
  <c r="E207" s="1"/>
  <c r="E202"/>
  <c r="E201" s="1"/>
  <c r="E195"/>
  <c r="E189"/>
  <c r="E187"/>
  <c r="E183"/>
  <c r="E180"/>
  <c r="E179" s="1"/>
  <c r="E177"/>
  <c r="E176" s="1"/>
  <c r="E173"/>
  <c r="E172" s="1"/>
  <c r="E167"/>
  <c r="E163"/>
  <c r="E162" s="1"/>
  <c r="E160"/>
  <c r="E157"/>
  <c r="E154"/>
  <c r="E153" s="1"/>
  <c r="E150"/>
  <c r="E149" s="1"/>
  <c r="E147"/>
  <c r="E146" s="1"/>
  <c r="E143"/>
  <c r="E142" s="1"/>
  <c r="E140"/>
  <c r="E139" s="1"/>
  <c r="E136"/>
  <c r="E135" s="1"/>
  <c r="E133"/>
  <c r="E132" s="1"/>
  <c r="E123"/>
  <c r="E122" s="1"/>
  <c r="E116"/>
  <c r="E115" s="1"/>
  <c r="E108"/>
  <c r="E107" s="1"/>
  <c r="E105"/>
  <c r="E104" s="1"/>
  <c r="E98"/>
  <c r="E85"/>
  <c r="E84" s="1"/>
  <c r="E80"/>
  <c r="E75"/>
  <c r="E71"/>
  <c r="E70" s="1"/>
  <c r="E63"/>
  <c r="E33"/>
  <c r="E32" s="1"/>
  <c r="E23"/>
  <c r="E17"/>
  <c r="D46" i="38"/>
  <c r="D42"/>
  <c r="D39"/>
  <c r="D33"/>
  <c r="D29"/>
  <c r="D25"/>
  <c r="D21"/>
  <c r="D12"/>
  <c r="C46"/>
  <c r="C42"/>
  <c r="C39"/>
  <c r="C33"/>
  <c r="C29"/>
  <c r="C25"/>
  <c r="C21"/>
  <c r="C12"/>
  <c r="C46" i="28"/>
  <c r="C42"/>
  <c r="C39"/>
  <c r="C33"/>
  <c r="C29"/>
  <c r="C25"/>
  <c r="C21"/>
  <c r="C12"/>
  <c r="C117" i="36"/>
  <c r="C115"/>
  <c r="C114" s="1"/>
  <c r="C112"/>
  <c r="C110"/>
  <c r="C108"/>
  <c r="C106"/>
  <c r="C103"/>
  <c r="C99"/>
  <c r="C96"/>
  <c r="C95" s="1"/>
  <c r="C91"/>
  <c r="C90" s="1"/>
  <c r="C70"/>
  <c r="C69" s="1"/>
  <c r="C68" s="1"/>
  <c r="C65"/>
  <c r="C64" s="1"/>
  <c r="C63" s="1"/>
  <c r="C58"/>
  <c r="C57" s="1"/>
  <c r="C55"/>
  <c r="C52"/>
  <c r="C48"/>
  <c r="C47" s="1"/>
  <c r="C45"/>
  <c r="C44" s="1"/>
  <c r="C39"/>
  <c r="C37"/>
  <c r="C35"/>
  <c r="C31"/>
  <c r="C28"/>
  <c r="C25"/>
  <c r="C22"/>
  <c r="C21"/>
  <c r="C20" s="1"/>
  <c r="C14"/>
  <c r="C69" i="32"/>
  <c r="C68" s="1"/>
  <c r="C67" s="1"/>
  <c r="C64"/>
  <c r="C63" s="1"/>
  <c r="C62" s="1"/>
  <c r="C57"/>
  <c r="C56" s="1"/>
  <c r="C54"/>
  <c r="C51"/>
  <c r="C47"/>
  <c r="C46" s="1"/>
  <c r="C44"/>
  <c r="C43" s="1"/>
  <c r="C38"/>
  <c r="C36"/>
  <c r="C34"/>
  <c r="C30"/>
  <c r="C24"/>
  <c r="C21"/>
  <c r="C20"/>
  <c r="C19" s="1"/>
  <c r="C14"/>
  <c r="C13" s="1"/>
  <c r="E194" i="54" l="1"/>
  <c r="D49" i="38"/>
  <c r="C49"/>
  <c r="G246" i="49"/>
  <c r="C49" i="28"/>
  <c r="E83" i="54"/>
  <c r="E246" i="49"/>
  <c r="E16" i="54"/>
  <c r="C105" i="36"/>
  <c r="C110" i="32"/>
  <c r="C93" s="1"/>
  <c r="C92" s="1"/>
  <c r="C51" i="36"/>
  <c r="C50" s="1"/>
  <c r="C34"/>
  <c r="E121" i="54"/>
  <c r="E213"/>
  <c r="E206"/>
  <c r="E182"/>
  <c r="E156"/>
  <c r="E152" s="1"/>
  <c r="E138"/>
  <c r="E131"/>
  <c r="C33" i="32"/>
  <c r="C12" s="1"/>
  <c r="C50"/>
  <c r="C49" s="1"/>
  <c r="C13" i="36"/>
  <c r="C94"/>
  <c r="C93" s="1"/>
  <c r="E266" i="54" l="1"/>
  <c r="C122" i="32"/>
  <c r="C119" i="36"/>
  <c r="D58" l="1"/>
  <c r="D57" s="1"/>
  <c r="D99"/>
  <c r="D65"/>
  <c r="D35"/>
  <c r="D96" l="1"/>
  <c r="D95" s="1"/>
  <c r="D31"/>
  <c r="D28"/>
  <c r="D25"/>
  <c r="D22"/>
  <c r="D117"/>
  <c r="D115"/>
  <c r="D114" s="1"/>
  <c r="D112"/>
  <c r="D110"/>
  <c r="D108"/>
  <c r="D106"/>
  <c r="D103"/>
  <c r="D91"/>
  <c r="D90" s="1"/>
  <c r="D70"/>
  <c r="D69" s="1"/>
  <c r="D68" s="1"/>
  <c r="D64"/>
  <c r="D63" s="1"/>
  <c r="D55"/>
  <c r="D52"/>
  <c r="D48"/>
  <c r="D47" s="1"/>
  <c r="D45"/>
  <c r="D44" s="1"/>
  <c r="D39"/>
  <c r="D37"/>
  <c r="D21"/>
  <c r="D20" s="1"/>
  <c r="D15"/>
  <c r="D14" s="1"/>
  <c r="D34" l="1"/>
  <c r="D105"/>
  <c r="D51"/>
  <c r="D50" s="1"/>
  <c r="D13" l="1"/>
  <c r="D94"/>
  <c r="D93" s="1"/>
  <c r="D119" l="1"/>
  <c r="E25" i="34" l="1"/>
  <c r="E24" s="1"/>
  <c r="E23" s="1"/>
  <c r="D25"/>
  <c r="D24" s="1"/>
  <c r="D23" s="1"/>
  <c r="C25"/>
  <c r="C24" s="1"/>
  <c r="C23" s="1"/>
  <c r="E20"/>
  <c r="E19" s="1"/>
  <c r="E18" s="1"/>
  <c r="D20"/>
  <c r="D19" s="1"/>
  <c r="D18" s="1"/>
  <c r="C20"/>
  <c r="C19" s="1"/>
  <c r="C18" s="1"/>
  <c r="E16" l="1"/>
  <c r="E14" s="1"/>
  <c r="D16"/>
  <c r="D14" s="1"/>
  <c r="C16"/>
  <c r="C14" s="1"/>
</calcChain>
</file>

<file path=xl/sharedStrings.xml><?xml version="1.0" encoding="utf-8"?>
<sst xmlns="http://schemas.openxmlformats.org/spreadsheetml/2006/main" count="2135" uniqueCount="698">
  <si>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</si>
  <si>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</si>
  <si>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</si>
  <si>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</si>
  <si>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</si>
  <si>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</si>
  <si>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</si>
  <si>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</si>
  <si>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</si>
  <si>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</si>
  <si>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</si>
  <si>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</si>
  <si>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</si>
  <si>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</si>
  <si>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</si>
  <si>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</si>
  <si>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</si>
  <si>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</si>
  <si>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</si>
  <si>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</si>
  <si>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</si>
  <si>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</si>
  <si>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</si>
  <si>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</si>
  <si>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</si>
  <si>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</si>
  <si>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</si>
  <si>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</si>
  <si>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</si>
  <si>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</si>
  <si>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</si>
  <si>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</si>
  <si>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</si>
  <si>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</si>
  <si>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</si>
  <si>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</si>
  <si>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</si>
  <si>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</si>
  <si>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</si>
  <si>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</si>
  <si>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</si>
  <si>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</si>
  <si>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</si>
  <si>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</si>
  <si>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</si>
  <si>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</si>
  <si>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</si>
  <si>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</si>
  <si>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</si>
  <si>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</si>
  <si>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</si>
  <si>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</si>
  <si>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</si>
  <si>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</si>
  <si>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</si>
  <si>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</si>
  <si>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</si>
  <si>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</si>
  <si>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</si>
  <si>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</si>
  <si>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</si>
  <si>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</si>
  <si>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</si>
  <si>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</si>
  <si>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</si>
  <si>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</si>
  <si>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</si>
  <si>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</si>
  <si>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</si>
  <si>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</si>
  <si>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</si>
  <si>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</si>
  <si>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</si>
  <si>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</si>
  <si>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</si>
  <si>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</si>
  <si>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</si>
  <si>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</si>
  <si>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</si>
  <si>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</si>
  <si>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</si>
  <si>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</si>
  <si>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</si>
  <si>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</si>
  <si>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</si>
  <si>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</si>
  <si>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</si>
  <si>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</si>
  <si>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</si>
  <si>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</si>
  <si>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</si>
  <si>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</si>
  <si>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</si>
  <si>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</si>
  <si>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</si>
  <si>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</si>
  <si>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</si>
  <si>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</si>
  <si>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047</t>
  </si>
  <si>
    <t>0804</t>
  </si>
  <si>
    <t>Другие вопросы в области культуры, кинематографии</t>
  </si>
  <si>
    <t>Культура, кинематография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</si>
  <si>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</si>
  <si>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</si>
  <si>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t xml:space="preserve">Расходы на питание детей (Закупка товаров, работ и услуг для обеспечения государственных (муниципальных) нужд) </t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</si>
  <si>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</si>
  <si>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</si>
  <si>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</si>
  <si>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</si>
  <si>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</si>
  <si>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</si>
  <si>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1003</t>
  </si>
  <si>
    <t>Социальное обеспечение населения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</si>
  <si>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</si>
  <si>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</si>
  <si>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</si>
  <si>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</si>
  <si>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</si>
  <si>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</si>
  <si>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</si>
  <si>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</si>
  <si>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</si>
  <si>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</si>
  <si>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Основное мероприятие "Участие в организации деятельности по сбору и транспортированию твердых коммунальных отходов"</t>
  </si>
  <si>
    <t>Подпрограмма «Содержание территорий сельских кладбищ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</si>
  <si>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</si>
  <si>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</si>
  <si>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</si>
  <si>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>0502</t>
  </si>
  <si>
    <t>0501</t>
  </si>
  <si>
    <t>0503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</si>
  <si>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</si>
  <si>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</si>
  <si>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</si>
  <si>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</si>
  <si>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</si>
  <si>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</si>
  <si>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</si>
  <si>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</si>
  <si>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Приложение 2</t>
  </si>
  <si>
    <t>0703</t>
  </si>
  <si>
    <t>Дополнительное образование детей</t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</si>
  <si>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</si>
  <si>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</si>
  <si>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</si>
  <si>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</si>
  <si>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</si>
  <si>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</si>
  <si>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</si>
  <si>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</si>
  <si>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</si>
  <si>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</si>
  <si>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</si>
  <si>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</si>
  <si>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</si>
  <si>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</si>
  <si>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</si>
  <si>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 xml:space="preserve"> 000 1050000000 0000 000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</si>
  <si>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</si>
  <si>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</si>
  <si>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</si>
  <si>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</si>
  <si>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</si>
  <si>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</si>
  <si>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</si>
  <si>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</si>
  <si>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</si>
  <si>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</si>
  <si>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</si>
  <si>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</si>
  <si>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</si>
  <si>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</si>
  <si>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</si>
  <si>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</si>
  <si>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000 1130000000 0000 000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</si>
  <si>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</si>
  <si>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</si>
  <si>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</si>
  <si>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</si>
  <si>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</si>
  <si>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</si>
  <si>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</si>
  <si>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</si>
  <si>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</si>
  <si>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</si>
  <si>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</si>
  <si>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</si>
  <si>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</si>
  <si>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</si>
  <si>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</si>
  <si>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</si>
  <si>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</si>
  <si>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</si>
  <si>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</si>
  <si>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</si>
  <si>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</si>
  <si>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</si>
  <si>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</si>
  <si>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</si>
  <si>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</si>
  <si>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</si>
  <si>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</si>
  <si>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</si>
  <si>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</si>
  <si>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</si>
  <si>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</si>
  <si>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</si>
  <si>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</si>
  <si>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</si>
  <si>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</si>
  <si>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</si>
  <si>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</si>
  <si>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</si>
  <si>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</si>
  <si>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</si>
  <si>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</si>
  <si>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</si>
  <si>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</si>
  <si>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</si>
  <si>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</si>
  <si>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</si>
  <si>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</si>
  <si>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</si>
  <si>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</si>
  <si>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</si>
  <si>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</si>
  <si>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</si>
  <si>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</si>
  <si>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</si>
  <si>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</si>
  <si>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</si>
  <si>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Плановый период</t>
  </si>
  <si>
    <t xml:space="preserve">  Дотации бюджетам бюджетной системы Российской Федерации 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</si>
  <si>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</si>
  <si>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</si>
  <si>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</si>
  <si>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</si>
  <si>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</si>
  <si>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</si>
  <si>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Приложение 1</t>
  </si>
  <si>
    <t xml:space="preserve">Нормативы распределения доходов между бюджетом Тейковского муниципального района и бюджетами поселений </t>
  </si>
  <si>
    <t>(в процентах)</t>
  </si>
  <si>
    <t xml:space="preserve">Код бюджетной классификации доходов бюджетов Российской Федерации </t>
  </si>
  <si>
    <t>Наименование дохода</t>
  </si>
  <si>
    <t>Бюджет муниципа-льного района</t>
  </si>
  <si>
    <t>Бюджеты поселений</t>
  </si>
  <si>
    <t>000 1 09 07013 05 0000 110</t>
  </si>
  <si>
    <t xml:space="preserve">  Налог на рекламу, мобилизуемый на территориях муниципального района</t>
  </si>
  <si>
    <t>000 1 09 07033 05 0000 110</t>
  </si>
  <si>
    <t xml:space="preserve">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</si>
  <si>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</si>
  <si>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Прочие местные налоги и сборы, мобилизуемые на территориях муниципальных районов</t>
  </si>
  <si>
    <t>000 1 13 01995 05 0000 130</t>
  </si>
  <si>
    <t>000 1 17 05050 05 0000 180</t>
  </si>
  <si>
    <t>000 1 17 01050 05 0000 180</t>
  </si>
  <si>
    <t>Невыясненные поступления, зачисляемые в бюджеты муниципальных районов</t>
  </si>
  <si>
    <t>Приложение 4</t>
  </si>
  <si>
    <t>040 1 11 05035 05 0000 120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</si>
  <si>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</si>
  <si>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182 1 05 02010 02 0000 110</t>
  </si>
  <si>
    <t>182 1 05 04020 02 0000 110</t>
  </si>
  <si>
    <t>182 1 05 03010 01 0000 110</t>
  </si>
  <si>
    <t>Приложение 6</t>
  </si>
  <si>
    <t>Программа муниципальных внутренних заимствований Тейковского муниципального района на 2014 год и на плановый период</t>
  </si>
  <si>
    <t xml:space="preserve">Вид долгового обязательства                   </t>
  </si>
  <si>
    <t xml:space="preserve">Кредиты кредитных организаций                                   </t>
  </si>
  <si>
    <t>Привлечение</t>
  </si>
  <si>
    <t xml:space="preserve">Погашение                                                </t>
  </si>
  <si>
    <t xml:space="preserve">Общий объем заимствований,  направляемых  на  покрытие  дефицита бюджета                                                         </t>
  </si>
  <si>
    <t xml:space="preserve">Общий объем заимствований, направляемых на погашение долга      </t>
  </si>
  <si>
    <t xml:space="preserve">                 к решению Совета</t>
  </si>
  <si>
    <t xml:space="preserve">                 Тейковского</t>
  </si>
  <si>
    <t xml:space="preserve">                 муниципального района</t>
  </si>
  <si>
    <t>ПРОГРАММА</t>
  </si>
  <si>
    <t>№ п/п</t>
  </si>
  <si>
    <t>Цель гарантирования</t>
  </si>
  <si>
    <t>Наименование  принципала</t>
  </si>
  <si>
    <t xml:space="preserve">Наличие права регрессного требования </t>
  </si>
  <si>
    <t>Про-верка  финансового состояния принципала</t>
  </si>
  <si>
    <t xml:space="preserve">Иные условия  предоставления  муниципальных гарантий </t>
  </si>
  <si>
    <t>Приложение 10</t>
  </si>
  <si>
    <t>Приложение 8</t>
  </si>
  <si>
    <t>Приложение 3</t>
  </si>
  <si>
    <t>Дотации бюджетам муниципальных районов на поддержку мер по обеспечению сбалансированности бюджетов</t>
  </si>
  <si>
    <t>040 1110501305 0000 120</t>
  </si>
  <si>
    <t>Дотации бюджетам на поддержку мер по обеспечению сбалансированности бюджетов</t>
  </si>
  <si>
    <t>(руб.)</t>
  </si>
  <si>
    <t xml:space="preserve"> 000 2021000000 0000 150</t>
  </si>
  <si>
    <t xml:space="preserve"> 000 2021500100 0000 150</t>
  </si>
  <si>
    <t>040 2021500105 0000 150</t>
  </si>
  <si>
    <t>000 2021500200 0000 150</t>
  </si>
  <si>
    <t>040 2021500205 0000 150</t>
  </si>
  <si>
    <t xml:space="preserve"> 000 2022000000 0000 150</t>
  </si>
  <si>
    <t xml:space="preserve"> 000 2022999900 0000 150</t>
  </si>
  <si>
    <t>040 2022999905 0000 150</t>
  </si>
  <si>
    <t xml:space="preserve"> 000 2023000000 0000 150</t>
  </si>
  <si>
    <t xml:space="preserve">  ДОХОДЫ ОТ ОКАЗАНИЯ ПЛАТНЫХ УСЛУГ И КОМПЕНСАЦИИ ЗАТРАТ ГОСУДАРСТВА</t>
  </si>
  <si>
    <t>040 2 02 35120 05 0000 150</t>
  </si>
  <si>
    <t>040 2 02 39999 05 0000 150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</si>
  <si>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</si>
  <si>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1101</t>
  </si>
  <si>
    <t xml:space="preserve">Сумма гарантирования                                                                                     (руб.) </t>
  </si>
  <si>
    <t xml:space="preserve">           (руб.)</t>
  </si>
  <si>
    <t xml:space="preserve">Физическая культура 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</si>
  <si>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</si>
  <si>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</si>
  <si>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</si>
  <si>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</si>
  <si>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</si>
  <si>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</si>
  <si>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</si>
  <si>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</si>
  <si>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</si>
  <si>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</si>
  <si>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</si>
  <si>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</si>
  <si>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</si>
  <si>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</si>
  <si>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000 1 05 02000 02 0000 110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</si>
  <si>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</si>
  <si>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</si>
  <si>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</si>
  <si>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</si>
  <si>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</si>
  <si>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</si>
  <si>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</si>
  <si>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</si>
  <si>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</si>
  <si>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</si>
  <si>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</si>
  <si>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000 1 14 06010 00 0000 430</t>
  </si>
  <si>
    <t>040 1 14 06013 05 0000 430</t>
  </si>
  <si>
    <t>040 1 14 06013 13 0000 430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</si>
  <si>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</si>
  <si>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</si>
  <si>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</si>
  <si>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</si>
  <si>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</si>
  <si>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</si>
  <si>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000 2 02 35120 00 0000 150</t>
  </si>
  <si>
    <t>000 2 02 39999 00 0000 150</t>
  </si>
  <si>
    <t>040 2 02 35082 05 0000 150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</si>
  <si>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</si>
  <si>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</si>
  <si>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</si>
  <si>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</si>
  <si>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</si>
  <si>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</si>
  <si>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</si>
  <si>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</si>
  <si>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</si>
  <si>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</si>
  <si>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</si>
  <si>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</si>
  <si>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</si>
  <si>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</si>
  <si>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040 202 3002405 0000 150</t>
  </si>
  <si>
    <t>000 202 3002400 0000 150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</si>
  <si>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</si>
  <si>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</si>
  <si>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</si>
  <si>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</si>
  <si>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</si>
  <si>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</si>
  <si>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</si>
  <si>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</si>
  <si>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000 1080000000 0000 000</t>
  </si>
  <si>
    <t>ГОСУДАРСТВЕННАЯ ПОШЛИНА</t>
  </si>
  <si>
    <t>000 1080300001 0000 110</t>
  </si>
  <si>
    <t>Государственная пошлина по делам, рассматриваемым в судах общей юрисдикции, мировыми судьями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</si>
  <si>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</si>
  <si>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</si>
  <si>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</si>
  <si>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</si>
  <si>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</si>
  <si>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</si>
  <si>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</si>
  <si>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</si>
  <si>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</si>
  <si>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</si>
  <si>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023 1160112301 0000 140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</si>
  <si>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</si>
  <si>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</si>
  <si>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</si>
  <si>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</si>
  <si>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</si>
  <si>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</si>
  <si>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</si>
  <si>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</si>
  <si>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</si>
  <si>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000 2024530300 0000 150
</t>
  </si>
  <si>
    <t>040 2 02 45303 05 0000 150</t>
  </si>
  <si>
    <t>2023 год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</si>
  <si>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детей.»</t>
  </si>
  <si>
    <t>Муниципальная программа «Экономическое развитие Тейковского муниципального района»</t>
  </si>
  <si>
    <t xml:space="preserve">Подпрограмма «Поддержка и развитие малого и среднего предпринимательства в Тейковском муниципальном районе»  </t>
  </si>
  <si>
    <t xml:space="preserve">Муниципальная программа «Повышение безопасности дорожного движения Тейковского муниципального района» </t>
  </si>
  <si>
    <t xml:space="preserve">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пунктов. (Закупка товаров, работ и услуг для обеспечения государственных (муниципальных) нужд) </t>
  </si>
  <si>
    <t xml:space="preserve">Организация и проведение мероприятий для граждан пожилого возраста, направленных на повышение качества жизни и активного долголетия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</si>
  <si>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пунктов. 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</si>
  <si>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в Тейковском муниципальном районе»</t>
  </si>
  <si>
    <t>Основное мероприятие «Предупреждение опасного поведения детей дошкольного и школьного возраста, участников дорожного движения»</t>
  </si>
  <si>
    <t xml:space="preserve">Мероприятия по формированию  законопослушного поведения участников дорожного движения в Тейковском муниципальном районе  (Закупка товаров, работ и услуг для обеспечения государственных (муниципальных) нужд) </t>
  </si>
  <si>
    <t>Основное мероприятие «Обеспечение газоснабжением в границах муниципального района»</t>
  </si>
  <si>
    <t>Разработка проектно-сметной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</si>
  <si>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Подпрограмма «Проведение капитального ремонта общего имущества в многоквартирных домах, расположенных на территории Тейковского муниципального района»</t>
  </si>
  <si>
    <t xml:space="preserve">Взносы региональному оператору  на проведение капитального ремонта общего имущества многоквартирных жилых домов  (Закупка товаров, работ и услуг для обеспечения государственных (муниципальных) нужд) </t>
  </si>
  <si>
    <t>Основное мероприятие "Содержаний территорий сельских кладбищ"</t>
  </si>
  <si>
    <t>Подпрограмма «Подготовка проектов внесения изменений в документы территориального планирования, правила землепользования и застройки»</t>
  </si>
  <si>
    <t xml:space="preserve">Подготовка проектов внесения изменений в документы территориального планирования, правила землепользования и застройки(Закупка товаров, работ и услуг для обеспечения государственных (муниципальных) нужд) </t>
  </si>
  <si>
    <t>Подпрограмма "Реализация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района"</t>
  </si>
  <si>
    <t>28А0000000</t>
  </si>
  <si>
    <t>28А0100000</t>
  </si>
  <si>
    <t>28А0120550</t>
  </si>
  <si>
    <t xml:space="preserve">Подпрограмма «Управление и распоряжение имуществом, находящимся в муниципальной собственности Тейковского муниципального района» </t>
  </si>
  <si>
    <t xml:space="preserve">Основное мероприятие «Оценка недвижимости, признание прав и регулирование отношений по муниципальной собственности» </t>
  </si>
  <si>
    <t xml:space="preserve">Изготовление технической документации и оформление  права собственности Тейковского муниципального района на объекты недвижимости (Закупка товаров, работ и услуг для обеспечения государственных (муниципальных) нужд) </t>
  </si>
  <si>
    <t xml:space="preserve">Оценка рыночной стоимости имущества  и (или) размера арендной платы (Закупка товаров, работ и услуг для обеспечения государственных (муниципальных) нужд) </t>
  </si>
  <si>
    <t xml:space="preserve">Содержание и текущий ремонт имущества, находящегося в казне Тейковского муниципального района  (Закупка товаров, работ и услуг для обеспечения государственных (муниципальных) нужд) </t>
  </si>
  <si>
    <t>Муниципальная программа "Совершенствование местного самоуправления на территории Тейковского муниципального района"</t>
  </si>
  <si>
    <t xml:space="preserve">Подпрограмма "Развитие муниципальной службы на территории Тейковского муниципального района" </t>
  </si>
  <si>
    <t>Основное мероприятие "Повышение эффективности местного самоуправления"</t>
  </si>
  <si>
    <t xml:space="preserve">Повышение квалификации кадров в органах местного самоуправления (Закупка товаров, работ и услуг для обеспечения государственных (муниципальных) нужд) </t>
  </si>
  <si>
    <t xml:space="preserve">Подпрограмма "Противодействие коррупции на территории Тейковского муниципального района" </t>
  </si>
  <si>
    <t>Основное мероприятие "Формирование системы антикоррупционного просвещения"</t>
  </si>
  <si>
    <t xml:space="preserve">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</si>
  <si>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>Муниципальная программа "Открытый и безопасный район"</t>
  </si>
  <si>
    <t>Подпрограмма "Информатизация, техническое и программное обеспечение, обслуживание и сопровождение информационных систем"</t>
  </si>
  <si>
    <t>Основное мероприятие "Информатизация, техническое и программное обеспечение, обслуживание и сопровождение информационных систем"</t>
  </si>
  <si>
    <t xml:space="preserve">Содержание и развитие информационных и телекоммуникационных систем и оборудования Тейковского муниципального района  (Закупка товаров, работ и услуг для обеспечения государственных (муниципальных) нужд) 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</si>
  <si>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(Закупка товаров, работ и услуг для обеспечения государственных (муниципальных) нужд) </t>
  </si>
  <si>
    <t>Подпрограмма "Повышение уровня информационной открытости органов местного самоуправления Тейковского муниципального района"</t>
  </si>
  <si>
    <t>Основное мероприятие "Реализация мероприятий, направленных на повышение уровня информационной открытости органов местного самоуправления Тейковского муниципального района, а так же на создание информационного взаимодействия органов власти и населения"</t>
  </si>
  <si>
    <t xml:space="preserve">Формирование открытого и общедоступного информационного ресурса, содержащего информацию о деятельности органов местного самоуправления (Закупка товаров, работ и услуг для обеспечения государственных (муниципальных) нужд) </t>
  </si>
  <si>
    <t>Муниципальная программа «Реализация молодежной политики на территории Тейковского муниципального района»</t>
  </si>
  <si>
    <t>Подпрограмма "Патриотическое воспитание детей и молодежи и подготовка молодежи Тейковского муниципального района к военной службе"</t>
  </si>
  <si>
    <t>Муниципальная программа «Развитие образования Тейковского муниципального района на 2020 - 2025 годы»</t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</si>
  <si>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</si>
  <si>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  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</si>
  <si>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</si>
  <si>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21701S0190</t>
  </si>
  <si>
    <t xml:space="preserve">Подпрограмма «Развитие культуры Тейковского муниципального района» </t>
  </si>
  <si>
    <t>2210380340</t>
  </si>
  <si>
    <t>22103S0340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</si>
  <si>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</si>
  <si>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</si>
  <si>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</si>
  <si>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</si>
  <si>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Ежемесячные муниципальные компенсации молодым специалистам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</si>
  <si>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Единовременные муниципальные компенсации молодым специалистам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</si>
  <si>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Подпрограмма «Организация физкультурно-массовых,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</si>
  <si>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t xml:space="preserve">Мероприятия, направленные на популяризацию службы в Вооруженных Силах Российской Федерации  (Закупка товаров, работ и услуг для обеспечения государственных (муниципальных) нужд) </t>
  </si>
  <si>
    <t>Муниципальная программа «Поддержка населения в Тейковском муниципальном районе»</t>
  </si>
  <si>
    <t>26201R0820</t>
  </si>
  <si>
    <t>27201S0510</t>
  </si>
  <si>
    <t>Основное мероприятие «Создание и развитие инфраструктуры на сельских территориях»</t>
  </si>
  <si>
    <t>Подпрограмма «Обеспечение рационального, эффективного использования земельных участков, государственная собственность на которые  не разграничена»</t>
  </si>
  <si>
    <t xml:space="preserve">Основное мероприятие «Организация работ по проведению кадастровых работ и определению рыночной стоимости земельных участков,  государственная собственность на которые  не разграничена» </t>
  </si>
  <si>
    <t xml:space="preserve">Проведение кадастровых работ по образованию земельных участков и постановке их на кадастровый учет (Закупка товаров, работ и услуг для обеспечения государственных (муниципальных) нужд) </t>
  </si>
  <si>
    <t xml:space="preserve">Определение рыночной стоимости и рыночной величины годового размера арендной платы земельных участков  (Закупка товаров, работ и услуг для обеспечения государственных (муниципальных) нужд) </t>
  </si>
  <si>
    <t xml:space="preserve">Информирование населения путем размещения в печатных изданиях официальной и иной информации в отношении земельных участков (Закупка товаров, работ и услуг для обеспечения государственных (муниципальных) нужд) </t>
  </si>
  <si>
    <t>Подпрограмма «Профилактика правонарушений и наркомании, борьба с преступностью и обеспечение безопасности граждан»</t>
  </si>
  <si>
    <t>Основное мероприятие "Снижение уровня преступности и повышение результативности профилактики правонарушений и наркомании"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</si>
  <si>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</si>
  <si>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Основное мероприятие "Совершенствование системы патриотического воспитания детей и молодежи" 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</si>
  <si>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</si>
  <si>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условий"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</si>
  <si>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</si>
  <si>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Подпрограмма «Создание условий для развития молодежной политики на территории Тейковского муниципального района»  </t>
  </si>
  <si>
    <t xml:space="preserve">Мероприятия по гражданско – патриотическому воспитанию детей и молодежи (Закупка товаров, работ и услуг для обеспечения государственных (муниципальных) нужд) 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</si>
  <si>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</si>
  <si>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Муниципальная программа «Управление муниципальным имуществом Тейковского муниципального района»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</si>
  <si>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(Закупка товаров, работ и услуг для обеспечения государственных (муниципальных) нужд) 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</si>
  <si>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</si>
  <si>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</si>
  <si>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</si>
  <si>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(Закупка товаров, работ и услуг для обеспечения государственных (муниципальных) нужд) </t>
  </si>
  <si>
    <t>Налог, взимаемый с налогоплательщиков, выбравших в качестве объекта налогообложения доходы</t>
  </si>
  <si>
    <t>000 2022530400 0000 150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</si>
  <si>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</si>
  <si>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040 2022530405 0000 150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</si>
  <si>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</si>
  <si>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2024 год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</si>
  <si>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</si>
  <si>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</si>
  <si>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</si>
  <si>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</si>
  <si>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</si>
  <si>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</si>
  <si>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</si>
  <si>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</si>
  <si>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</si>
  <si>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 xml:space="preserve">  Плата за размещение отходов производства </t>
  </si>
  <si>
    <t>048 1120104201 0000 120</t>
  </si>
  <si>
    <t xml:space="preserve">  Плата за размещение твердых коммунальных отходов </t>
  </si>
  <si>
    <t>2024 г.</t>
  </si>
  <si>
    <t>21201L3041</t>
  </si>
  <si>
    <t>Основное мероприятие «Комплексные кадастровые работы»</t>
  </si>
  <si>
    <t xml:space="preserve"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 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</si>
  <si>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</si>
  <si>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Основное мероприятие «Развитие общего образования»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</si>
  <si>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</si>
  <si>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</si>
  <si>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</si>
  <si>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Субсидии ресурсоснабжающим организациям, расположенным на территории Тейковского муниципального района, на возмещение недополученных доходов между нормативным и фактическим потреблением тепловой энергии для многоквартирных и жилых домов (Иные бюджетные ассигнования)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</si>
  <si>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</si>
  <si>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</si>
  <si>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</si>
  <si>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182 1 05 01010 01 0000 110</t>
  </si>
  <si>
    <t xml:space="preserve">Налог, взимаемый в связи с применением упрощенной системы налогообложения </t>
  </si>
  <si>
    <t>000 1 05 01000 00 0000 110</t>
  </si>
  <si>
    <t>Основное мероприятие «Разработка проектов планировки и межевания территории для проведения комплексных кадастровых работ»</t>
  </si>
  <si>
    <t xml:space="preserve">                 Приложение 12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</si>
  <si>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</si>
  <si>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Дотации бюджетам муниципальных районов на выравнивание  бюджетной обеспеченности из бюджета субъекта Российской Федерации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</si>
  <si>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</si>
  <si>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 организаций </t>
  </si>
  <si>
    <t xml:space="preserve">Осуществление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  </t>
  </si>
  <si>
    <t>Бюджетные кредиты из других бюджетов бюджетной системы Российской Федерации</t>
  </si>
  <si>
    <t xml:space="preserve">Субсидирование части затрат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доход", связанных с приобретением оборудования в целях создания и (или) развития, и (или) модернизации производства товаров, работ, услуг (Иные бюджетные ассигнования) 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</si>
  <si>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(Иные бюджетные ассигнования)</t>
  </si>
  <si>
    <t xml:space="preserve">Оказание имущественной поддержки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(Иные бюджетные ассигнования) </t>
  </si>
  <si>
    <t xml:space="preserve">Оказание имущественной поддержки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 (Иные бюджетные ассигнования) 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</si>
  <si>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 (Иные бюджетные ассигнования)</t>
  </si>
  <si>
    <t xml:space="preserve">Субсидии на возмещение затрат по содержанию, эксплуатации и ремонту сетей водоснабжения, водоотведения, находящихся в муниципальной собственности на территории Тейковского муниципального района (Иные бюджетные ассигнования) </t>
  </si>
  <si>
    <t>от ___________ № _____</t>
  </si>
  <si>
    <t>на 2023 год и плановый период 2024 - 2025 г.г.</t>
  </si>
  <si>
    <t xml:space="preserve"> от ___________ № _____</t>
  </si>
  <si>
    <t xml:space="preserve">   бюджета Тейковского муниципального района по кодам классификации доходов бюджетов на 2023 год</t>
  </si>
  <si>
    <t>Утверждено по бюджету на 2023г.</t>
  </si>
  <si>
    <t xml:space="preserve">   бюджета Тейковского муниципального района по кодам классификации доходов бюджетов на плановый период 2024 - 2025 годов</t>
  </si>
  <si>
    <t>от ____________ № _____</t>
  </si>
  <si>
    <t>2025 год</t>
  </si>
  <si>
    <t xml:space="preserve">бюджета Тейковского муниципального района на 2023 год                                             </t>
  </si>
  <si>
    <t>и плановый период 2024 - 2025 г.г.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</si>
  <si>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2023 год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</si>
  <si>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плановый период 2024 - 2025 годов</t>
  </si>
  <si>
    <t>2025 г.</t>
  </si>
  <si>
    <t>бюджета Тейковского муниципального района на 2023 год по разделам и подразделам функциональной классификации расходов Российской Федерации</t>
  </si>
  <si>
    <t>бюджета Тейковского муниципального района на плановый период 2024 - 2025 годов по разделам и подразделам функциональной классификации расходов Российской Федерации</t>
  </si>
  <si>
    <t>района на 2023 год</t>
  </si>
  <si>
    <t>района на плановый период 2024 - 2025 годов</t>
  </si>
  <si>
    <t>от___________ № ______</t>
  </si>
  <si>
    <t>от _____________ № ______</t>
  </si>
  <si>
    <t xml:space="preserve">             от ____________№ ______</t>
  </si>
  <si>
    <t xml:space="preserve">Мероприятия по укреплению материально-технической базы образовательных организаций (Закупка товаров, работ и услуг для обеспечения государственных (муниципальных) нужд) </t>
  </si>
  <si>
    <t>Мероприятия по укреплению материально-технической базы образовательных организаций (Предоставление субсидий бюджетным, автономным учреждениям и иным некоммерческим организациям)</t>
  </si>
  <si>
    <t>Предоставление муниципальной услуги «Предоставление общедоступного бесплатного дошкольного образования»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</si>
  <si>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«Предоставление общедоступного бесплатного дошкольного образования» (Закупка товаров, работ и услуг для обеспечения государственных (муниципальных) нужд) </t>
  </si>
  <si>
    <t>Предоставление муниципальной услуги «Предоставление общедоступного бесплатного дошкольного образования» (Иные бюджетные ассигнования)</t>
  </si>
  <si>
    <t xml:space="preserve">Обеспечение деятельности учреждений образования за счет родительской платы (Закупка товаров, работ и услуг для обеспечения государственных (муниципальных) нужд) </t>
  </si>
  <si>
    <t>Предоставление муниципальной услуги «Предоставление бесплатного и общедоступного начального, основного, среднего общего образования»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</si>
  <si>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(Закупка товаров, работ и услуг для обеспечения государственных (муниципальных) нужд) </t>
  </si>
  <si>
    <t>Предоставление муниципальной услуги «Предоставление бесплатного и общедоступного начального, основного, среднего общего образования» (Предоставление субсидий бюджетным, автономным учреждениям и иным некоммерческим организациям)</t>
  </si>
  <si>
    <t>Предоставление муниципальной услуги «Предоставление бесплатного и общедоступного начального, основного, среднего общего образования» (Иные бюджетные ассигнования)</t>
  </si>
  <si>
    <t>Содержание прочих учреждений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</si>
  <si>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прочих учреждений образования (Иные бюджетные ассигнования)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</si>
  <si>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</si>
  <si>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Предоставление муниципальной услуги «Организация досуга и обеспечение населения услугами организаций культуры»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</si>
  <si>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«Организация досуга и обеспечение населения услугами организаций культуры» (Закупка товаров, работ и услуг для обеспечения государственных (муниципальных) нужд) </t>
  </si>
  <si>
    <t>Предоставление муниципальной услуги «Организация досуга и обеспечение населения услугами организаций культуры» (Иные бюджетные ассигнования)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</si>
  <si>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</si>
  <si>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</si>
  <si>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муниципальной услуги «Организация  предоставления дополнительного образования детей в сфере культуры и искусства»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</si>
  <si>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«Организация  предоставления дополнительного образования детей в сфере культуры и искусства» (Закупка товаров, работ и услуг для обеспечения государственных (муниципальных) нужд) </t>
  </si>
  <si>
    <t xml:space="preserve">Проведение официальных физкультурно – оздоровительных и спортивных мероприятий  (Закупка товаров, работ и услуг для обеспечения государственных (муниципальных) нужд) </t>
  </si>
  <si>
    <t xml:space="preserve">Предоставление муниципальной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</si>
  <si>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t>Подпрограмма «Повышение качества жизни граждан пожилого возраста Тейковского муниципального района»</t>
  </si>
  <si>
    <t>Подпрограмма «Повышение качества жизни детей - сирот Тейковского муниципального района»</t>
  </si>
  <si>
    <r>
      <t xml:space="preserve"> </t>
    </r>
    <r>
      <rPr>
        <b/>
        <sz val="10"/>
        <color rgb="FF000000"/>
        <rFont val="Times New Roman"/>
        <family val="1"/>
        <charset val="204"/>
      </rPr>
      <t>Муниципальная программа «Планировка территории и проведение комплексных кадастровых работ на территории  Тейковского муниципального района»</t>
    </r>
  </si>
  <si>
    <t>Подпрограмма «Проведение комплексных кадастровых работ на территории Тейковского муниципального района»</t>
  </si>
  <si>
    <t xml:space="preserve">Разработка проектов планировки территорий (Закупка товаров, работ и услуг для обеспечения государственных (муниципальных) нужд) </t>
  </si>
  <si>
    <t xml:space="preserve">Комплексные кадастровые работы  (Закупка товаров, работ и услуг для обеспечения государственных (муниципальных) нужд) </t>
  </si>
  <si>
    <t>Подпрограмма «Комплексное развитие сельских территорий</t>
  </si>
  <si>
    <t xml:space="preserve">Развитие инженерной инфраструктуры на сельских территориях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</si>
  <si>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</si>
  <si>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Обеспечение функций Совета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</si>
  <si>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функций Совета Тейковского муниципального района (Закупка товаров, работ и услуг для обеспечения государственных (муниципальных) нужд) </t>
  </si>
  <si>
    <t>Непрограммные направления деятельности исполнительных органов местного самоуправления  Тейковского муниципального района</t>
  </si>
  <si>
    <t>Обеспечение функций администрации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</si>
  <si>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функций администрации Тейковского муниципального района (Закупка товаров, работ и услуг для обеспечения государственных (муниципальных) нужд) </t>
  </si>
  <si>
    <t>Обеспечение функций администрации Тейковского муниципального района (Иные бюджетные ассигнования)</t>
  </si>
  <si>
    <t>Обеспечение функций отделов администрации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</si>
  <si>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функций отделов администрации Тейковского муниципального района (Закупка товаров, работ и услуг для обеспечения государственных (муниципальных) нужд) </t>
  </si>
  <si>
    <t>Обеспечение функций отделов администрации Тейковского муниципального района (Иные бюджетные ассигнования)</t>
  </si>
  <si>
    <t>Обеспечение функций финансового органа администрации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</si>
  <si>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функций финансового органа администрации Тейковского муниципального района (Закупка товаров, работ и услуг для обеспечения государственных (муниципальных) нужд) </t>
  </si>
  <si>
    <t>Обеспечение функций финансового органа администрации Тейковского муниципального района (Иные бюджетные ассигнования)</t>
  </si>
  <si>
    <t>Обеспечение функций отдела образования администрации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</si>
  <si>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функций отдела образования администрации Тейковского муниципального района (Закупка товаров, работ и услуг для обеспечения государственных (муниципальных) нужд) </t>
  </si>
  <si>
    <t>Расходы на уплату членских взносов в Ассоциацию «Совет муниципальных образований» (Иные бюджетные ассигнования)</t>
  </si>
  <si>
    <t xml:space="preserve">Расходы на организацию и проведение мероприятий, связанных с праздничными, юбилейными и памятными датами, Совещания и семинары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</si>
  <si>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и стихийных бедствий природного и техногенного характера (Закупка товаров, работ и услуг для обеспечения государственных (муниципальных) нужд) </t>
  </si>
  <si>
    <t>Обеспечение деятельности муниципального казенного учреждения «Единая дежурно – диспетчерская служба Тейковского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</si>
  <si>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(Закупка товаров, работ и услуг для обеспечения государственных (муниципальных) нужд) </t>
  </si>
  <si>
    <t>Обеспечение деятельности муниципального казенного учреждения «Единая дежурно – диспетчерская служба Тейковского муниципального района» (Иные бюджетные ассигнования)</t>
  </si>
  <si>
    <r>
      <t xml:space="preserve"> </t>
    </r>
    <r>
      <rPr>
        <b/>
        <sz val="10"/>
        <color rgb="FF000000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</si>
  <si>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 xml:space="preserve">Основное мероприятие "Организация библиотечного обслуживания населения"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</si>
  <si>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</t>
  </si>
  <si>
    <r>
      <t xml:space="preserve"> </t>
    </r>
    <r>
      <rPr>
        <b/>
        <sz val="10"/>
        <color rgb="FF000000"/>
        <rFont val="Times New Roman"/>
        <family val="1"/>
        <charset val="204"/>
      </rPr>
      <t>Муниципальная программа «Обеспечение качественным жильем, услугами жилищно-коммунального хозяйства и улучшение состояния коммунальной инфраструктуры»</t>
    </r>
  </si>
  <si>
    <r>
      <t>Подпрограмма «Обеспечение населения Тейковского муниципального района теплоснабжением»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</si>
  <si>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>Основное мероприятие "Обеспечение теплоснабжения в границах муниципального района"</t>
    </r>
    <r>
      <rPr>
        <i/>
        <sz val="10"/>
        <color theme="1"/>
        <rFont val="Times New Roman"/>
        <family val="1"/>
        <charset val="204"/>
      </rPr>
      <t xml:space="preserve"> </t>
    </r>
  </si>
  <si>
    <t>Формирование районного фонда материально-технических ресурсов (Закупка товаров, работ и услуг для обеспечения государственных (муниципальных) нужд)</t>
  </si>
  <si>
    <r>
      <t>Непрограммные направления деятельности органов местного самоуправления Тейковского муниципального района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</si>
  <si>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>Иные непрограммные мероприятия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</si>
  <si>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>Резервный фонд администрации Тейковского муниципального района (Иные бюджетные ассигнования)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</si>
  <si>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 xml:space="preserve">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</t>
    </r>
    <r>
      <rPr>
        <sz val="10"/>
        <color rgb="FF000000"/>
        <rFont val="Times New Roman"/>
        <family val="1"/>
        <charset val="204"/>
      </rPr>
      <t>(Иные бюджетные ассигнования)</t>
    </r>
    <r>
      <rPr>
        <i/>
        <sz val="10"/>
        <color theme="1"/>
        <rFont val="Times New Roman"/>
        <family val="1"/>
        <charset val="204"/>
      </rPr>
      <t xml:space="preserve"> </t>
    </r>
  </si>
  <si>
    <t>от____________№ ______</t>
  </si>
  <si>
    <t>042 1160105301 0000 140</t>
  </si>
  <si>
    <t>042 1160106301 0000 140</t>
  </si>
  <si>
    <t>042 1160107301 0000 140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</si>
  <si>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</si>
  <si>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</si>
  <si>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042 1160113301 0000 140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</si>
  <si>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</si>
  <si>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042 1160108301 0000140</t>
  </si>
  <si>
    <t>042 1160109301 0000 140</t>
  </si>
  <si>
    <t>042 1160114301 0000 140</t>
  </si>
  <si>
    <t>042 1160115301 0000 140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</si>
  <si>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 , налагаемые мировыми судьями, комиссиями по делам несовершеннолетних и защите их прав</t>
  </si>
  <si>
    <t>042 1160117301 0000 140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</si>
  <si>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</si>
  <si>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042 1160119301 0000 140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</si>
  <si>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</si>
  <si>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182 1 05 01021 01 0000 110</t>
  </si>
  <si>
    <t xml:space="preserve">Субсидии бюджетам муниципльных районов на подготовку проектов межевания земельных участков и на проведение кадастровых работ 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</si>
  <si>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</si>
  <si>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</t>
  </si>
  <si>
    <t>000 2022559900 0000 150</t>
  </si>
  <si>
    <t>040 2022559905 0000 150</t>
  </si>
  <si>
    <t xml:space="preserve">Субсидии бюджетам на подготовку проектов межевания земельных участков и на проведение кадастровых работ </t>
  </si>
  <si>
    <t>000 2022757600 0000 150</t>
  </si>
  <si>
    <t>040 2022757605 0000 150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</si>
  <si>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</si>
  <si>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</si>
  <si>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21101S1950</t>
  </si>
  <si>
    <t>21601S1420</t>
  </si>
  <si>
    <t>21601S1440</t>
  </si>
  <si>
    <t>2160181440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</si>
  <si>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области(Предоставление субсидий бюджетным, автономным учреждениям и иным некоммерческим организациям)</t>
  </si>
  <si>
    <t>2160181420</t>
  </si>
  <si>
    <t>600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</si>
  <si>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indexed="8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</si>
  <si>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</si>
  <si>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22201S1430</t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</si>
  <si>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</si>
  <si>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2220181430</t>
  </si>
  <si>
    <t xml:space="preserve">Актуализирование схем теплоснабжения сельских поселений на территории Тейковского муниципального района (Закупка товаров, работ и услуг для обеспечения государственных (муниципальных) нужд) </t>
  </si>
  <si>
    <t>2870120580</t>
  </si>
  <si>
    <t>29101L5990</t>
  </si>
  <si>
    <t>29202L5767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</si>
  <si>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</si>
  <si>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Разработка проектов планировки территории (Закупка товаров, работ и услуг для обеспечения государственных (муниципальных) нужд) 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</si>
  <si>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</si>
  <si>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от ___________№ _____</t>
  </si>
  <si>
    <r>
      <t xml:space="preserve">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</t>
    </r>
    <r>
      <rPr>
        <sz val="10"/>
        <color rgb="FF000000"/>
        <rFont val="Times New Roman"/>
        <family val="1"/>
        <charset val="204"/>
      </rPr>
      <t>(Иные бюджетные ассигнования)</t>
    </r>
    <r>
      <rPr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</si>
  <si>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Тейковского муниципального района (Иные бюджетные ассигнования)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</si>
  <si>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</t>
  </si>
  <si>
    <t xml:space="preserve">Отдел культуры, туризма, молодежной и социальной политики администрации Тейковского муниципального района           </t>
  </si>
  <si>
    <t xml:space="preserve">ВСЕГО 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</si>
  <si>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</si>
  <si>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Ежемесячные муниципальные компенсации молодым специалистам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</si>
  <si>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Единовременные муниципальные компенсации молодым специалистам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</si>
  <si>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(Организаия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 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</si>
  <si>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(Организаия бесплатного горячего питания обучающихся, получающих начальное общее образование в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</si>
  <si>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 xml:space="preserve">Ежемесячное денежное вознаграждение за классное руководство педагогическим работникам 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 образования, образовательные программы среднего общего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</si>
  <si>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Подготовка проектов межевания земельных участков и проведение кадастровых работ (Закупка товаров, работ и услуг для обеспечения государственных (муниципальных) нужд) </t>
  </si>
  <si>
    <t>Обеспечение комплексного развития сельских территорий (Строительство (приобретение) жилья, предоставляемого по договору найма жилого помещения) (Капитальные вложения в объекты государственной (муниципальной) собственности)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</si>
  <si>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</si>
  <si>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>Подпрограмма «Комплексное развитие сельских территорий Тейковского муниципального района»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</si>
  <si>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</si>
  <si>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</si>
  <si>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</si>
  <si>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Ежемесячное денежное вознаграждение за классное руководство педагогическим работникам 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 образования, образовательные программы среднего общего образования) (Предоставление субсидий бюджетным, автономным учреждениям и иным некоммерческим организациям)</t>
  </si>
  <si>
    <t>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</si>
  <si>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</si>
  <si>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>Проведение официальных физкультурно – оздоровительных и спортивных мероприятий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</si>
  <si>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</si>
  <si>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 xml:space="preserve">Мероприятия по гражданско – патриотическому воспитанию детей и молодежи (Предоставление субсидий бюджетным, автономным учреждениям и иным некоммерческим организациям) </t>
  </si>
  <si>
    <t>Предоставление муниципальной услуги «организация дополнительного образования детей» (Предоставление субсидий бюджетным, автономным учреждениям и иным некоммерческим организациям)</t>
  </si>
  <si>
    <t>Проведение официальных физкультурно – оздоровительных и спортивных мероприятий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</si>
  <si>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муниципальной услуги «Организация дополнительного образования детей»  (Предоставление субсидий бюджетным, автономным учреждениям и иным некоммерческим организациям)</t>
  </si>
  <si>
    <t>Предоставление муниципальной услуги «Организация дополнительного образования детей» (Предоставление субсидий бюджетным, автономным учреждениям и иным некоммерческим организациям)</t>
  </si>
  <si>
    <t>Проведение официальных физкультурно – оздоровительных и спортивных мероприятий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</si>
  <si>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Основное мероприятие «Содержание и текущий ремонт имущества, находящегося в казне Тейковского муниципального района» </t>
  </si>
  <si>
    <t>Основное мероприятие «Поддержка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</si>
  <si>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</si>
  <si>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</si>
  <si>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</si>
  <si>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</si>
  <si>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</si>
  <si>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042 1160120301 0000 140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</si>
  <si>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</si>
  <si>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Дотации бюджетам муниципальных районов на выравнивание  бюджетной обеспеченности из бюджета субъекта Российской Федерации</t>
  </si>
  <si>
    <t>муниципального района на 2023 год и плановый период 2024 - 2025 г.г.</t>
  </si>
  <si>
    <t>МУНИЦИПАЛЬНЫХ ГАРАНТИЙ ТЕЙКОВСКОГО МУНИЦИПАЛЬНОГО РАЙОНА В ВАЛЮТЕ РОССИЙСКОЙ ФЕДЕРАЦИИ НА 2023 ГОД</t>
  </si>
  <si>
    <t>И ПЛАНОВЫЙ ПЕРИОД 2024 - 2025 ГОДОВ</t>
  </si>
  <si>
    <t>1.1. Перечень подлежащих предоставлению муниципальных гарантий Тейковского муниципального раойна в 2023 - 2025 годах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</si>
</sst>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6" fillId="0" borderId="16">
      <alignment horizontal="left" wrapText="1" indent="2"/>
    </xf>
    <xf numFmtId="49" fontId="16" fillId="0" borderId="17">
      <alignment horizontal="center"/>
    </xf>
    <xf numFmtId="0" fontId="16" fillId="0" borderId="16">
      <alignment horizontal="left" wrapText="1" indent="2"/>
    </xf>
    <xf numFmtId="49" fontId="16" fillId="0" borderId="17">
      <alignment horizontal="center"/>
    </xf>
    <xf numFmtId="4" fontId="18" fillId="3" borderId="18">
      <alignment horizontal="right" vertical="top" shrinkToFit="1"/>
    </xf>
  </cellStyleXfs>
  <cellXfs count="4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left" indent="15"/>
    </xf>
    <xf numFmtId="0" fontId="3" fillId="0" borderId="0" xfId="0" applyFont="1" applyAlignment="1">
      <alignment horizontal="justify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9" fillId="0" borderId="7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49" fontId="8" fillId="0" borderId="1" xfId="4" applyFont="1" applyBorder="1" applyAlignment="1" applyProtection="1">
      <alignment horizontal="center" vertical="top"/>
    </xf>
    <xf numFmtId="49" fontId="8" fillId="0" borderId="1" xfId="4" applyFont="1" applyBorder="1" applyProtection="1">
      <alignment horizontal="center"/>
    </xf>
    <xf numFmtId="0" fontId="10" fillId="0" borderId="1" xfId="3" applyNumberFormat="1" applyFont="1" applyBorder="1" applyAlignment="1" applyProtection="1">
      <alignment wrapText="1"/>
    </xf>
    <xf numFmtId="0" fontId="8" fillId="0" borderId="1" xfId="3" applyNumberFormat="1" applyFont="1" applyBorder="1" applyAlignment="1" applyProtection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4" fontId="19" fillId="2" borderId="1" xfId="5" applyNumberFormat="1" applyFont="1" applyFill="1" applyBorder="1" applyAlignment="1" applyProtection="1">
      <alignment horizontal="center" vertical="top" shrinkToFit="1"/>
    </xf>
    <xf numFmtId="4" fontId="7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49" fontId="21" fillId="0" borderId="1" xfId="0" applyNumberFormat="1" applyFont="1" applyBorder="1" applyAlignment="1">
      <alignment horizontal="center" vertical="top"/>
    </xf>
    <xf numFmtId="0" fontId="21" fillId="0" borderId="0" xfId="0" applyNumberFormat="1" applyFont="1" applyAlignment="1">
      <alignment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justify" wrapText="1"/>
    </xf>
    <xf numFmtId="0" fontId="4" fillId="0" borderId="2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19" fillId="2" borderId="1" xfId="5" applyNumberFormat="1" applyFont="1" applyFill="1" applyBorder="1" applyAlignment="1" applyProtection="1">
      <alignment horizontal="center" vertical="top" shrinkToFit="1"/>
    </xf>
    <xf numFmtId="0" fontId="4" fillId="0" borderId="5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0" fillId="0" borderId="0" xfId="0"/>
    <xf numFmtId="0" fontId="10" fillId="0" borderId="1" xfId="0" applyFont="1" applyBorder="1" applyAlignment="1">
      <alignment horizontal="justify" vertical="top" wrapText="1"/>
    </xf>
    <xf numFmtId="0" fontId="10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0" fillId="0" borderId="0" xfId="0"/>
    <xf numFmtId="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10" fillId="0" borderId="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/>
    </xf>
    <xf numFmtId="49" fontId="8" fillId="0" borderId="1" xfId="4" applyFont="1" applyFill="1" applyBorder="1" applyAlignment="1" applyProtection="1">
      <alignment horizontal="center" vertical="top"/>
    </xf>
    <xf numFmtId="0" fontId="8" fillId="0" borderId="1" xfId="3" applyNumberFormat="1" applyFont="1" applyFill="1" applyBorder="1" applyAlignment="1" applyProtection="1">
      <alignment horizontal="left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0" fillId="0" borderId="0" xfId="0"/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/>
    <xf numFmtId="0" fontId="10" fillId="0" borderId="1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49" fontId="19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/>
    </xf>
    <xf numFmtId="0" fontId="8" fillId="0" borderId="2" xfId="0" applyFont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/>
    <xf numFmtId="0" fontId="8" fillId="4" borderId="1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0" fillId="0" borderId="0" xfId="0"/>
    <xf numFmtId="4" fontId="6" fillId="0" borderId="1" xfId="0" applyNumberFormat="1" applyFont="1" applyBorder="1" applyAlignment="1">
      <alignment horizontal="center" vertical="top" wrapText="1"/>
    </xf>
    <xf numFmtId="0" fontId="0" fillId="0" borderId="0" xfId="0"/>
    <xf numFmtId="0" fontId="8" fillId="0" borderId="1" xfId="0" applyFont="1" applyBorder="1" applyAlignment="1">
      <alignment horizontal="justify" vertical="top" wrapText="1"/>
    </xf>
    <xf numFmtId="0" fontId="8" fillId="4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/>
    <xf numFmtId="4" fontId="1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/>
    <xf numFmtId="0" fontId="4" fillId="0" borderId="1" xfId="0" applyFont="1" applyBorder="1" applyAlignment="1">
      <alignment wrapText="1"/>
    </xf>
    <xf numFmtId="0" fontId="0" fillId="0" borderId="0" xfId="0"/>
    <xf numFmtId="4" fontId="7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4" fontId="19" fillId="2" borderId="1" xfId="5" applyNumberFormat="1" applyFont="1" applyFill="1" applyBorder="1" applyAlignment="1" applyProtection="1">
      <alignment horizontal="center" vertical="top" shrinkToFit="1"/>
    </xf>
    <xf numFmtId="4" fontId="19" fillId="2" borderId="2" xfId="5" applyNumberFormat="1" applyFont="1" applyFill="1" applyBorder="1" applyAlignment="1" applyProtection="1">
      <alignment horizontal="center" vertical="top" shrinkToFit="1"/>
    </xf>
    <xf numFmtId="4" fontId="19" fillId="2" borderId="3" xfId="5" applyNumberFormat="1" applyFont="1" applyFill="1" applyBorder="1" applyAlignment="1" applyProtection="1">
      <alignment horizontal="center" vertical="top" shrinkToFi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9" xfId="0" applyFont="1" applyBorder="1" applyAlignment="1">
      <alignment horizontal="justify" vertical="top" wrapText="1"/>
    </xf>
    <xf numFmtId="2" fontId="20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4" fontId="19" fillId="0" borderId="1" xfId="0" applyNumberFormat="1" applyFont="1" applyBorder="1" applyAlignment="1">
      <alignment horizontal="center" vertical="top" wrapText="1"/>
    </xf>
    <xf numFmtId="4" fontId="19" fillId="0" borderId="2" xfId="0" applyNumberFormat="1" applyFont="1" applyBorder="1" applyAlignment="1">
      <alignment horizontal="center" vertical="top" wrapText="1"/>
    </xf>
    <xf numFmtId="4" fontId="19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  <xf numFmtId="0" fontId="0" fillId="0" borderId="0" xfId="0"/>
    <xf numFmtId="0" fontId="10" fillId="0" borderId="1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4" fontId="20" fillId="0" borderId="9" xfId="0" applyNumberFormat="1" applyFont="1" applyBorder="1" applyAlignment="1">
      <alignment horizontal="center" vertical="top" wrapText="1"/>
    </xf>
    <xf numFmtId="4" fontId="20" fillId="0" borderId="4" xfId="0" applyNumberFormat="1" applyFont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4" fontId="19" fillId="0" borderId="9" xfId="0" applyNumberFormat="1" applyFont="1" applyBorder="1" applyAlignment="1">
      <alignment horizontal="center" vertical="top" wrapText="1"/>
    </xf>
    <xf numFmtId="4" fontId="19" fillId="0" borderId="4" xfId="0" applyNumberFormat="1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/>
    </xf>
    <xf numFmtId="4" fontId="19" fillId="0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wrapText="1"/>
    </xf>
    <xf numFmtId="4" fontId="20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1" xfId="0" applyFont="1" applyFill="1" applyBorder="1" applyAlignment="1">
      <alignment horizontal="center" vertical="top" wrapText="1"/>
    </xf>
    <xf numFmtId="4" fontId="19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" fontId="19" fillId="4" borderId="9" xfId="0" applyNumberFormat="1" applyFont="1" applyFill="1" applyBorder="1" applyAlignment="1">
      <alignment horizontal="center" vertical="top" wrapText="1"/>
    </xf>
    <xf numFmtId="4" fontId="19" fillId="4" borderId="12" xfId="0" applyNumberFormat="1" applyFont="1" applyFill="1" applyBorder="1" applyAlignment="1">
      <alignment horizontal="center" vertical="top" wrapText="1"/>
    </xf>
    <xf numFmtId="4" fontId="19" fillId="4" borderId="4" xfId="0" applyNumberFormat="1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justify" vertical="top" wrapText="1"/>
    </xf>
    <xf numFmtId="0" fontId="8" fillId="4" borderId="12" xfId="0" applyFont="1" applyFill="1" applyBorder="1" applyAlignment="1">
      <alignment horizontal="justify" vertical="top" wrapText="1"/>
    </xf>
    <xf numFmtId="0" fontId="8" fillId="4" borderId="4" xfId="0" applyFont="1" applyFill="1" applyBorder="1" applyAlignment="1">
      <alignment horizontal="justify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4" fontId="19" fillId="0" borderId="9" xfId="0" applyNumberFormat="1" applyFont="1" applyFill="1" applyBorder="1" applyAlignment="1">
      <alignment horizontal="center" vertical="top" wrapText="1"/>
    </xf>
    <xf numFmtId="4" fontId="19" fillId="0" borderId="12" xfId="0" applyNumberFormat="1" applyFont="1" applyFill="1" applyBorder="1" applyAlignment="1">
      <alignment horizontal="center" vertical="top" wrapText="1"/>
    </xf>
    <xf numFmtId="4" fontId="19" fillId="0" borderId="4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center" vertical="top"/>
    </xf>
    <xf numFmtId="0" fontId="4" fillId="4" borderId="1" xfId="0" applyFont="1" applyFill="1" applyBorder="1" applyAlignment="1">
      <alignment horizontal="justify" vertical="top" wrapText="1"/>
    </xf>
    <xf numFmtId="0" fontId="8" fillId="4" borderId="1" xfId="0" applyFont="1" applyFill="1" applyBorder="1" applyAlignment="1">
      <alignment horizontal="justify" vertical="top"/>
    </xf>
    <xf numFmtId="0" fontId="8" fillId="4" borderId="2" xfId="0" applyFont="1" applyFill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0" fillId="0" borderId="0" xfId="0" applyBorder="1"/>
    <xf numFmtId="0" fontId="19" fillId="0" borderId="0" xfId="0" applyFont="1" applyBorder="1" applyAlignment="1">
      <alignment horizontal="right" wrapText="1"/>
    </xf>
    <xf numFmtId="4" fontId="19" fillId="0" borderId="9" xfId="0" applyNumberFormat="1" applyFont="1" applyBorder="1" applyAlignment="1">
      <alignment horizontal="center" vertical="top"/>
    </xf>
    <xf numFmtId="4" fontId="19" fillId="0" borderId="12" xfId="0" applyNumberFormat="1" applyFont="1" applyBorder="1" applyAlignment="1">
      <alignment horizontal="center" vertical="top"/>
    </xf>
    <xf numFmtId="4" fontId="19" fillId="0" borderId="4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4" fontId="20" fillId="0" borderId="12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8" fillId="4" borderId="9" xfId="0" applyFont="1" applyFill="1" applyBorder="1" applyAlignment="1">
      <alignment wrapText="1"/>
    </xf>
    <xf numFmtId="0" fontId="8" fillId="4" borderId="12" xfId="0" applyFont="1" applyFill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0" borderId="12" xfId="0" applyBorder="1"/>
    <xf numFmtId="0" fontId="0" fillId="0" borderId="4" xfId="0" applyBorder="1"/>
    <xf numFmtId="0" fontId="8" fillId="0" borderId="9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8" fillId="4" borderId="9" xfId="0" applyFont="1" applyFill="1" applyBorder="1" applyAlignment="1">
      <alignment vertical="top" wrapText="1"/>
    </xf>
    <xf numFmtId="0" fontId="8" fillId="4" borderId="12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4" fontId="20" fillId="0" borderId="9" xfId="0" applyNumberFormat="1" applyFont="1" applyBorder="1" applyAlignment="1">
      <alignment horizontal="center" vertical="top"/>
    </xf>
    <xf numFmtId="4" fontId="20" fillId="0" borderId="12" xfId="0" applyNumberFormat="1" applyFont="1" applyBorder="1" applyAlignment="1">
      <alignment horizontal="center" vertical="top"/>
    </xf>
    <xf numFmtId="4" fontId="20" fillId="0" borderId="4" xfId="0" applyNumberFormat="1" applyFont="1" applyBorder="1" applyAlignment="1">
      <alignment horizontal="center" vertical="top"/>
    </xf>
    <xf numFmtId="0" fontId="4" fillId="4" borderId="9" xfId="0" applyFont="1" applyFill="1" applyBorder="1" applyAlignment="1">
      <alignment horizontal="justify" vertical="top" wrapText="1"/>
    </xf>
    <xf numFmtId="0" fontId="4" fillId="4" borderId="12" xfId="0" applyFont="1" applyFill="1" applyBorder="1" applyAlignment="1">
      <alignment horizontal="justify" vertical="top" wrapText="1"/>
    </xf>
    <xf numFmtId="0" fontId="4" fillId="4" borderId="4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8" fillId="4" borderId="9" xfId="0" applyFont="1" applyFill="1" applyBorder="1" applyAlignment="1">
      <alignment horizontal="justify"/>
    </xf>
    <xf numFmtId="0" fontId="8" fillId="4" borderId="12" xfId="0" applyFont="1" applyFill="1" applyBorder="1" applyAlignment="1">
      <alignment horizontal="justify"/>
    </xf>
    <xf numFmtId="0" fontId="8" fillId="4" borderId="4" xfId="0" applyFont="1" applyFill="1" applyBorder="1" applyAlignment="1">
      <alignment horizontal="justify"/>
    </xf>
    <xf numFmtId="0" fontId="8" fillId="0" borderId="1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6" xfId="0" applyBorder="1"/>
    <xf numFmtId="0" fontId="19" fillId="0" borderId="6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SheetLayoutView="100" workbookViewId="0">
      <selection activeCell="E11" sqref="E11:E12"/>
    </sheetView>
  </sheetViews>
  <sheetFormatPr defaultRowHeight="15"/>
  <cols>
    <col min="1" max="1" width="7.28515625" customWidth="1"/>
    <col min="2" max="2" width="14.7109375" customWidth="1"/>
    <col min="3" max="3" width="40.28515625" customWidth="1"/>
    <col min="4" max="4" width="12.5703125" customWidth="1"/>
    <col min="5" max="5" width="11.85546875" customWidth="1"/>
    <col min="6" max="6" width="9.140625" customWidth="1"/>
    <col min="7" max="7" width="10.42578125" customWidth="1"/>
  </cols>
  <sheetData>
    <row r="1" spans="1:15" ht="15.75">
      <c r="C1" s="239" t="s">
        <v>239</v>
      </c>
      <c r="D1" s="239"/>
      <c r="E1" s="239"/>
    </row>
    <row r="2" spans="1:15" ht="15.75">
      <c r="C2" s="239" t="s">
        <v>0</v>
      </c>
      <c r="D2" s="239"/>
      <c r="E2" s="239"/>
    </row>
    <row r="3" spans="1:15" ht="15.75">
      <c r="D3" s="239" t="s">
        <v>1</v>
      </c>
      <c r="E3" s="239"/>
    </row>
    <row r="4" spans="1:15" ht="15.75">
      <c r="C4" s="239" t="s">
        <v>2</v>
      </c>
      <c r="D4" s="239"/>
      <c r="E4" s="239"/>
    </row>
    <row r="5" spans="1:15" ht="15.75">
      <c r="C5" s="239" t="s">
        <v>525</v>
      </c>
      <c r="D5" s="239"/>
      <c r="E5" s="239"/>
    </row>
    <row r="6" spans="1:15" ht="15.75">
      <c r="D6" s="1"/>
      <c r="E6" s="1"/>
    </row>
    <row r="7" spans="1:15" s="41" customFormat="1" ht="41.25" customHeight="1">
      <c r="A7" s="238" t="s">
        <v>240</v>
      </c>
      <c r="B7" s="238"/>
      <c r="C7" s="238"/>
      <c r="D7" s="238"/>
      <c r="E7" s="238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15.75" hidden="1" customHeight="1">
      <c r="A8" s="238"/>
      <c r="B8" s="238"/>
      <c r="C8" s="238"/>
      <c r="D8" s="238"/>
      <c r="E8" s="238"/>
    </row>
    <row r="9" spans="1:15" ht="16.5">
      <c r="C9" s="42" t="s">
        <v>526</v>
      </c>
      <c r="D9" s="33"/>
      <c r="E9" s="33"/>
    </row>
    <row r="10" spans="1:15" ht="15.75">
      <c r="D10" s="226" t="s">
        <v>241</v>
      </c>
      <c r="E10" s="226"/>
    </row>
    <row r="11" spans="1:15" ht="40.5" customHeight="1">
      <c r="A11" s="227" t="s">
        <v>242</v>
      </c>
      <c r="B11" s="228"/>
      <c r="C11" s="231" t="s">
        <v>243</v>
      </c>
      <c r="D11" s="233" t="s">
        <v>244</v>
      </c>
      <c r="E11" s="235" t="s">
        <v>245</v>
      </c>
    </row>
    <row r="12" spans="1:15" ht="45" customHeight="1">
      <c r="A12" s="229"/>
      <c r="B12" s="230"/>
      <c r="C12" s="232"/>
      <c r="D12" s="234"/>
      <c r="E12" s="235"/>
    </row>
    <row r="13" spans="1:15">
      <c r="A13" s="236">
        <v>1</v>
      </c>
      <c r="B13" s="237"/>
      <c r="C13" s="34">
        <v>2</v>
      </c>
      <c r="D13" s="34">
        <v>3</v>
      </c>
      <c r="E13" s="34">
        <v>4</v>
      </c>
    </row>
    <row r="14" spans="1:15" ht="25.5">
      <c r="A14" s="225" t="s">
        <v>246</v>
      </c>
      <c r="B14" s="225"/>
      <c r="C14" s="4" t="s">
        <v>247</v>
      </c>
      <c r="D14" s="66">
        <v>100</v>
      </c>
      <c r="E14" s="66">
        <v>0</v>
      </c>
    </row>
    <row r="15" spans="1:15" ht="76.5">
      <c r="A15" s="225" t="s">
        <v>248</v>
      </c>
      <c r="B15" s="225"/>
      <c r="C15" s="4" t="s">
        <v>249</v>
      </c>
      <c r="D15" s="66">
        <v>100</v>
      </c>
      <c r="E15" s="66">
        <v>0</v>
      </c>
    </row>
    <row r="16" spans="1:15" ht="27.75" customHeight="1">
      <c r="A16" s="225" t="s">
        <v>250</v>
      </c>
      <c r="B16" s="225"/>
      <c r="C16" s="4" t="s">
        <v>251</v>
      </c>
      <c r="D16" s="66">
        <v>100</v>
      </c>
      <c r="E16" s="66">
        <v>0</v>
      </c>
    </row>
    <row r="17" spans="1:5" ht="38.25">
      <c r="A17" s="225" t="s">
        <v>252</v>
      </c>
      <c r="B17" s="225"/>
      <c r="C17" s="3" t="s">
        <v>180</v>
      </c>
      <c r="D17" s="66">
        <v>100</v>
      </c>
      <c r="E17" s="66">
        <v>0</v>
      </c>
    </row>
    <row r="18" spans="1:5" ht="25.5">
      <c r="A18" s="225" t="s">
        <v>253</v>
      </c>
      <c r="B18" s="225"/>
      <c r="C18" s="3" t="s">
        <v>192</v>
      </c>
      <c r="D18" s="66">
        <v>100</v>
      </c>
      <c r="E18" s="66">
        <v>0</v>
      </c>
    </row>
    <row r="19" spans="1:5" ht="25.5">
      <c r="A19" s="225" t="s">
        <v>254</v>
      </c>
      <c r="B19" s="225"/>
      <c r="C19" s="4" t="s">
        <v>255</v>
      </c>
      <c r="D19" s="66">
        <v>100</v>
      </c>
      <c r="E19" s="66">
        <v>0</v>
      </c>
    </row>
  </sheetData>
  <mergeCells count="18">
    <mergeCell ref="A7:E8"/>
    <mergeCell ref="C1:E1"/>
    <mergeCell ref="C2:E2"/>
    <mergeCell ref="D3:E3"/>
    <mergeCell ref="C4:E4"/>
    <mergeCell ref="C5:E5"/>
    <mergeCell ref="A19:B19"/>
    <mergeCell ref="D10:E10"/>
    <mergeCell ref="A11:B12"/>
    <mergeCell ref="C11:C12"/>
    <mergeCell ref="D11:D12"/>
    <mergeCell ref="E11:E12"/>
    <mergeCell ref="A13:B13"/>
    <mergeCell ref="A14:B14"/>
    <mergeCell ref="A15:B15"/>
    <mergeCell ref="A16:B16"/>
    <mergeCell ref="A17:B17"/>
    <mergeCell ref="A18:B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6"/>
  <sheetViews>
    <sheetView view="pageBreakPreview" topLeftCell="A58" zoomScale="106" zoomScaleSheetLayoutView="106" workbookViewId="0">
      <selection activeCell="S66" sqref="S66"/>
    </sheetView>
  </sheetViews>
  <sheetFormatPr defaultRowHeight="15"/>
  <cols>
    <col min="1" max="3" width="9.140625" style="180"/>
    <col min="4" max="4" width="31.85546875" style="180" customWidth="1"/>
    <col min="5" max="5" width="5.85546875" style="180" customWidth="1"/>
    <col min="6" max="6" width="6.85546875" style="180" customWidth="1"/>
    <col min="7" max="7" width="3.7109375" style="180" customWidth="1"/>
    <col min="8" max="8" width="3.85546875" style="180" customWidth="1"/>
    <col min="9" max="9" width="3.140625" style="180" customWidth="1"/>
    <col min="10" max="10" width="6" style="180" customWidth="1"/>
    <col min="11" max="11" width="5.28515625" style="180" customWidth="1"/>
    <col min="12" max="12" width="4.42578125" style="180" customWidth="1"/>
    <col min="13" max="13" width="4.5703125" style="180" customWidth="1"/>
    <col min="14" max="14" width="7" style="180" customWidth="1"/>
    <col min="15" max="15" width="2.140625" style="180" customWidth="1"/>
    <col min="16" max="16" width="6" style="180" customWidth="1"/>
    <col min="17" max="16384" width="9.140625" style="155"/>
  </cols>
  <sheetData>
    <row r="1" spans="1:16" ht="15.75" customHeight="1">
      <c r="A1" s="273"/>
      <c r="B1" s="273"/>
      <c r="C1" s="273"/>
      <c r="D1" s="273"/>
      <c r="E1" s="273"/>
      <c r="F1" s="273"/>
      <c r="G1" s="273"/>
      <c r="I1" s="273"/>
      <c r="J1" s="273"/>
      <c r="K1" s="273"/>
      <c r="L1" s="272" t="s">
        <v>280</v>
      </c>
      <c r="M1" s="272"/>
      <c r="N1" s="272"/>
      <c r="O1" s="272"/>
      <c r="P1" s="272"/>
    </row>
    <row r="2" spans="1:16" ht="15.75" customHeight="1">
      <c r="A2" s="273"/>
      <c r="B2" s="273"/>
      <c r="C2" s="273"/>
      <c r="D2" s="273"/>
      <c r="E2" s="273"/>
      <c r="F2" s="273"/>
      <c r="G2" s="273"/>
      <c r="I2" s="273"/>
      <c r="J2" s="273"/>
      <c r="K2" s="273"/>
      <c r="L2" s="272" t="s">
        <v>0</v>
      </c>
      <c r="M2" s="272"/>
      <c r="N2" s="272"/>
      <c r="O2" s="272"/>
      <c r="P2" s="272"/>
    </row>
    <row r="3" spans="1:16" ht="15.75" customHeight="1">
      <c r="A3" s="273"/>
      <c r="B3" s="273"/>
      <c r="C3" s="273"/>
      <c r="D3" s="273"/>
      <c r="E3" s="273"/>
      <c r="F3" s="273"/>
      <c r="G3" s="273"/>
      <c r="I3" s="273"/>
      <c r="J3" s="273"/>
      <c r="K3" s="273"/>
      <c r="L3" s="272" t="s">
        <v>1</v>
      </c>
      <c r="M3" s="272"/>
      <c r="N3" s="272"/>
      <c r="O3" s="272"/>
      <c r="P3" s="272"/>
    </row>
    <row r="4" spans="1:16" ht="15.75" customHeight="1">
      <c r="A4" s="273"/>
      <c r="B4" s="273"/>
      <c r="C4" s="273"/>
      <c r="D4" s="273"/>
      <c r="E4" s="273"/>
      <c r="F4" s="273"/>
      <c r="G4" s="273"/>
      <c r="I4" s="273"/>
      <c r="J4" s="273"/>
      <c r="K4" s="273"/>
      <c r="L4" s="272" t="s">
        <v>2</v>
      </c>
      <c r="M4" s="272"/>
      <c r="N4" s="272"/>
      <c r="O4" s="272"/>
      <c r="P4" s="272"/>
    </row>
    <row r="5" spans="1:16" ht="15.75" customHeight="1">
      <c r="A5" s="273"/>
      <c r="B5" s="273"/>
      <c r="C5" s="273"/>
      <c r="D5" s="273"/>
      <c r="E5" s="273"/>
      <c r="F5" s="273"/>
      <c r="G5" s="273"/>
      <c r="I5" s="272" t="s">
        <v>654</v>
      </c>
      <c r="J5" s="272"/>
      <c r="K5" s="272"/>
      <c r="L5" s="272"/>
      <c r="M5" s="272"/>
      <c r="N5" s="272"/>
      <c r="O5" s="272"/>
      <c r="P5" s="272"/>
    </row>
    <row r="6" spans="1:16">
      <c r="A6" s="273"/>
      <c r="B6" s="273"/>
      <c r="C6" s="273"/>
      <c r="D6" s="273"/>
      <c r="E6" s="273"/>
      <c r="F6" s="273"/>
      <c r="G6" s="273"/>
      <c r="I6" s="273"/>
      <c r="J6" s="273"/>
      <c r="K6" s="273"/>
      <c r="M6" s="273"/>
      <c r="N6" s="273"/>
    </row>
    <row r="7" spans="1:16" ht="15.75" customHeight="1">
      <c r="A7" s="276" t="s">
        <v>66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</row>
    <row r="8" spans="1:16" ht="15.75" customHeight="1">
      <c r="A8" s="276" t="s">
        <v>541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</row>
    <row r="9" spans="1:16">
      <c r="A9" s="273"/>
      <c r="B9" s="273"/>
      <c r="C9" s="273"/>
      <c r="D9" s="273"/>
      <c r="G9" s="273"/>
      <c r="H9" s="273"/>
      <c r="I9" s="273"/>
      <c r="J9" s="273"/>
      <c r="K9" s="273"/>
      <c r="L9" s="273"/>
      <c r="M9" s="273"/>
      <c r="N9" s="273"/>
    </row>
    <row r="10" spans="1:16" ht="15" customHeight="1">
      <c r="A10" s="415"/>
      <c r="B10" s="415"/>
      <c r="C10" s="415"/>
      <c r="D10" s="415"/>
      <c r="G10" s="415"/>
      <c r="H10" s="415"/>
      <c r="I10" s="415"/>
      <c r="J10" s="416" t="s">
        <v>286</v>
      </c>
      <c r="K10" s="416"/>
      <c r="L10" s="416"/>
      <c r="M10" s="416"/>
      <c r="N10" s="416"/>
      <c r="O10" s="416"/>
      <c r="P10" s="416"/>
    </row>
    <row r="11" spans="1:16" ht="15" customHeight="1">
      <c r="A11" s="393"/>
      <c r="B11" s="394"/>
      <c r="C11" s="394"/>
      <c r="D11" s="395"/>
      <c r="E11" s="402" t="s">
        <v>68</v>
      </c>
      <c r="F11" s="402" t="s">
        <v>60</v>
      </c>
      <c r="G11" s="288" t="s">
        <v>10</v>
      </c>
      <c r="H11" s="405"/>
      <c r="I11" s="289"/>
      <c r="J11" s="412" t="s">
        <v>61</v>
      </c>
      <c r="K11" s="281" t="s">
        <v>231</v>
      </c>
      <c r="L11" s="330"/>
      <c r="M11" s="330"/>
      <c r="N11" s="330"/>
      <c r="O11" s="330"/>
      <c r="P11" s="283"/>
    </row>
    <row r="12" spans="1:16" ht="15" customHeight="1">
      <c r="A12" s="396"/>
      <c r="B12" s="397"/>
      <c r="C12" s="397"/>
      <c r="D12" s="398"/>
      <c r="E12" s="403"/>
      <c r="F12" s="403"/>
      <c r="G12" s="406"/>
      <c r="H12" s="407"/>
      <c r="I12" s="408"/>
      <c r="J12" s="413"/>
      <c r="K12" s="288" t="s">
        <v>495</v>
      </c>
      <c r="L12" s="405"/>
      <c r="M12" s="289"/>
      <c r="N12" s="288" t="s">
        <v>537</v>
      </c>
      <c r="O12" s="405"/>
      <c r="P12" s="289"/>
    </row>
    <row r="13" spans="1:16" ht="48.75" customHeight="1">
      <c r="A13" s="399"/>
      <c r="B13" s="400"/>
      <c r="C13" s="400"/>
      <c r="D13" s="401"/>
      <c r="E13" s="404"/>
      <c r="F13" s="404"/>
      <c r="G13" s="409"/>
      <c r="H13" s="410"/>
      <c r="I13" s="411"/>
      <c r="J13" s="414"/>
      <c r="K13" s="409"/>
      <c r="L13" s="410"/>
      <c r="M13" s="411"/>
      <c r="N13" s="409"/>
      <c r="O13" s="410"/>
      <c r="P13" s="411"/>
    </row>
    <row r="14" spans="1:16" ht="22.5" customHeight="1">
      <c r="A14" s="350" t="s">
        <v>62</v>
      </c>
      <c r="B14" s="351"/>
      <c r="C14" s="351"/>
      <c r="D14" s="352"/>
      <c r="E14" s="164" t="s">
        <v>64</v>
      </c>
      <c r="F14" s="168"/>
      <c r="G14" s="353"/>
      <c r="H14" s="354"/>
      <c r="I14" s="355"/>
      <c r="J14" s="183"/>
      <c r="K14" s="292">
        <f>K15+K16+K17+K18+K19+K20+K21+K22+K23+K24+K25+K26+K27+K28+K29+K30+K33+K34+K36+K37+K38+K39+K40+K41+K42+K43+K44+K45+K46+K47+K48+K49+K50+K51+K52+K53+K54+K55+K56+K57+K58+K59+K60+K35+K31+K32</f>
        <v>51913570.670000009</v>
      </c>
      <c r="L14" s="356"/>
      <c r="M14" s="293"/>
      <c r="N14" s="292">
        <f>N15+N16+N17+N18+N19+N20+N21+N22+N23+N24+N25+N26+N27+N28+N29+N30+N33+N34+N36+N37+N38+N39+N40+N41+N42+N43+N44+N45+N46+N47+N48+N49+N50+N51+N52+N53+N54+N55+N56+N57+N58+N59+N60+N35+N31+N32</f>
        <v>47683030.350000001</v>
      </c>
      <c r="O14" s="356"/>
      <c r="P14" s="293"/>
    </row>
    <row r="15" spans="1:16" ht="63.75" customHeight="1">
      <c r="A15" s="323" t="s">
        <v>92</v>
      </c>
      <c r="B15" s="324"/>
      <c r="C15" s="324"/>
      <c r="D15" s="325"/>
      <c r="E15" s="165" t="s">
        <v>64</v>
      </c>
      <c r="F15" s="165" t="s">
        <v>72</v>
      </c>
      <c r="G15" s="320">
        <v>4190000250</v>
      </c>
      <c r="H15" s="321"/>
      <c r="I15" s="322"/>
      <c r="J15" s="182">
        <v>100</v>
      </c>
      <c r="K15" s="295">
        <v>1586404</v>
      </c>
      <c r="L15" s="331"/>
      <c r="M15" s="296"/>
      <c r="N15" s="295">
        <v>1586404</v>
      </c>
      <c r="O15" s="331"/>
      <c r="P15" s="296"/>
    </row>
    <row r="16" spans="1:16" ht="78" customHeight="1">
      <c r="A16" s="332" t="s">
        <v>473</v>
      </c>
      <c r="B16" s="368"/>
      <c r="C16" s="368"/>
      <c r="D16" s="369"/>
      <c r="E16" s="165" t="s">
        <v>64</v>
      </c>
      <c r="F16" s="165" t="s">
        <v>40</v>
      </c>
      <c r="G16" s="320">
        <v>3330180360</v>
      </c>
      <c r="H16" s="321"/>
      <c r="I16" s="322"/>
      <c r="J16" s="182">
        <v>100</v>
      </c>
      <c r="K16" s="295">
        <v>538205.24</v>
      </c>
      <c r="L16" s="331"/>
      <c r="M16" s="296"/>
      <c r="N16" s="295">
        <v>538205.24</v>
      </c>
      <c r="O16" s="331"/>
      <c r="P16" s="296"/>
    </row>
    <row r="17" spans="1:16" ht="67.5" customHeight="1">
      <c r="A17" s="323" t="s">
        <v>579</v>
      </c>
      <c r="B17" s="324"/>
      <c r="C17" s="324"/>
      <c r="D17" s="325"/>
      <c r="E17" s="165" t="s">
        <v>64</v>
      </c>
      <c r="F17" s="165" t="s">
        <v>40</v>
      </c>
      <c r="G17" s="320">
        <v>4190000280</v>
      </c>
      <c r="H17" s="321"/>
      <c r="I17" s="322"/>
      <c r="J17" s="182">
        <v>100</v>
      </c>
      <c r="K17" s="317">
        <v>18303913</v>
      </c>
      <c r="L17" s="318"/>
      <c r="M17" s="319"/>
      <c r="N17" s="317">
        <v>18303913</v>
      </c>
      <c r="O17" s="318"/>
      <c r="P17" s="319"/>
    </row>
    <row r="18" spans="1:16" ht="40.5" customHeight="1">
      <c r="A18" s="323" t="s">
        <v>580</v>
      </c>
      <c r="B18" s="324"/>
      <c r="C18" s="324"/>
      <c r="D18" s="325"/>
      <c r="E18" s="165" t="s">
        <v>64</v>
      </c>
      <c r="F18" s="165" t="s">
        <v>40</v>
      </c>
      <c r="G18" s="320">
        <v>4190000280</v>
      </c>
      <c r="H18" s="321"/>
      <c r="I18" s="322"/>
      <c r="J18" s="182">
        <v>200</v>
      </c>
      <c r="K18" s="317">
        <v>956615.8</v>
      </c>
      <c r="L18" s="318"/>
      <c r="M18" s="319"/>
      <c r="N18" s="317">
        <v>956615.8</v>
      </c>
      <c r="O18" s="318"/>
      <c r="P18" s="319"/>
    </row>
    <row r="19" spans="1:16" ht="27.75" customHeight="1">
      <c r="A19" s="323" t="s">
        <v>581</v>
      </c>
      <c r="B19" s="324"/>
      <c r="C19" s="324"/>
      <c r="D19" s="325"/>
      <c r="E19" s="165" t="s">
        <v>64</v>
      </c>
      <c r="F19" s="165" t="s">
        <v>40</v>
      </c>
      <c r="G19" s="320">
        <v>4190000280</v>
      </c>
      <c r="H19" s="321"/>
      <c r="I19" s="322"/>
      <c r="J19" s="182">
        <v>800</v>
      </c>
      <c r="K19" s="295">
        <v>5900</v>
      </c>
      <c r="L19" s="331"/>
      <c r="M19" s="296"/>
      <c r="N19" s="295">
        <v>5900</v>
      </c>
      <c r="O19" s="331"/>
      <c r="P19" s="296"/>
    </row>
    <row r="20" spans="1:16" ht="52.5" customHeight="1">
      <c r="A20" s="332" t="s">
        <v>675</v>
      </c>
      <c r="B20" s="333"/>
      <c r="C20" s="333"/>
      <c r="D20" s="334"/>
      <c r="E20" s="165" t="s">
        <v>64</v>
      </c>
      <c r="F20" s="165" t="s">
        <v>70</v>
      </c>
      <c r="G20" s="281">
        <v>4490051200</v>
      </c>
      <c r="H20" s="330"/>
      <c r="I20" s="283"/>
      <c r="J20" s="178">
        <v>200</v>
      </c>
      <c r="K20" s="347">
        <v>591.79999999999995</v>
      </c>
      <c r="L20" s="348"/>
      <c r="M20" s="349"/>
      <c r="N20" s="347"/>
      <c r="O20" s="348"/>
      <c r="P20" s="349"/>
    </row>
    <row r="21" spans="1:16" ht="42" customHeight="1">
      <c r="A21" s="362" t="s">
        <v>409</v>
      </c>
      <c r="B21" s="363"/>
      <c r="C21" s="363"/>
      <c r="D21" s="364"/>
      <c r="E21" s="165" t="s">
        <v>64</v>
      </c>
      <c r="F21" s="165" t="s">
        <v>43</v>
      </c>
      <c r="G21" s="320">
        <v>2890120600</v>
      </c>
      <c r="H21" s="321"/>
      <c r="I21" s="322"/>
      <c r="J21" s="182">
        <v>200</v>
      </c>
      <c r="K21" s="295">
        <v>100000</v>
      </c>
      <c r="L21" s="331"/>
      <c r="M21" s="296"/>
      <c r="N21" s="295">
        <v>100000</v>
      </c>
      <c r="O21" s="331"/>
      <c r="P21" s="296"/>
    </row>
    <row r="22" spans="1:16" ht="51.75" customHeight="1">
      <c r="A22" s="323" t="s">
        <v>416</v>
      </c>
      <c r="B22" s="324"/>
      <c r="C22" s="324"/>
      <c r="D22" s="325"/>
      <c r="E22" s="165" t="s">
        <v>64</v>
      </c>
      <c r="F22" s="165" t="s">
        <v>43</v>
      </c>
      <c r="G22" s="320">
        <v>3110120800</v>
      </c>
      <c r="H22" s="321"/>
      <c r="I22" s="322"/>
      <c r="J22" s="182">
        <v>200</v>
      </c>
      <c r="K22" s="295">
        <v>400000</v>
      </c>
      <c r="L22" s="331"/>
      <c r="M22" s="296"/>
      <c r="N22" s="295">
        <v>400000</v>
      </c>
      <c r="O22" s="331"/>
      <c r="P22" s="296"/>
    </row>
    <row r="23" spans="1:16" ht="39" customHeight="1">
      <c r="A23" s="323" t="s">
        <v>417</v>
      </c>
      <c r="B23" s="324"/>
      <c r="C23" s="324"/>
      <c r="D23" s="325"/>
      <c r="E23" s="165" t="s">
        <v>64</v>
      </c>
      <c r="F23" s="165" t="s">
        <v>43</v>
      </c>
      <c r="G23" s="320">
        <v>3110120810</v>
      </c>
      <c r="H23" s="321"/>
      <c r="I23" s="322"/>
      <c r="J23" s="182">
        <v>200</v>
      </c>
      <c r="K23" s="295">
        <v>100000</v>
      </c>
      <c r="L23" s="331"/>
      <c r="M23" s="296"/>
      <c r="N23" s="295">
        <v>100000</v>
      </c>
      <c r="O23" s="331"/>
      <c r="P23" s="296"/>
    </row>
    <row r="24" spans="1:16" ht="39" customHeight="1">
      <c r="A24" s="323" t="s">
        <v>418</v>
      </c>
      <c r="B24" s="324"/>
      <c r="C24" s="324"/>
      <c r="D24" s="325"/>
      <c r="E24" s="165" t="s">
        <v>64</v>
      </c>
      <c r="F24" s="165" t="s">
        <v>43</v>
      </c>
      <c r="G24" s="320">
        <v>3110120820</v>
      </c>
      <c r="H24" s="321"/>
      <c r="I24" s="322"/>
      <c r="J24" s="182">
        <v>200</v>
      </c>
      <c r="K24" s="347">
        <v>1200000</v>
      </c>
      <c r="L24" s="348"/>
      <c r="M24" s="349"/>
      <c r="N24" s="347"/>
      <c r="O24" s="348"/>
      <c r="P24" s="349"/>
    </row>
    <row r="25" spans="1:16" ht="39.75" customHeight="1">
      <c r="A25" s="323" t="s">
        <v>422</v>
      </c>
      <c r="B25" s="324"/>
      <c r="C25" s="324"/>
      <c r="D25" s="325"/>
      <c r="E25" s="165" t="s">
        <v>64</v>
      </c>
      <c r="F25" s="165" t="s">
        <v>43</v>
      </c>
      <c r="G25" s="320">
        <v>3210100700</v>
      </c>
      <c r="H25" s="321"/>
      <c r="I25" s="322"/>
      <c r="J25" s="182">
        <v>200</v>
      </c>
      <c r="K25" s="295">
        <v>40000</v>
      </c>
      <c r="L25" s="331"/>
      <c r="M25" s="296"/>
      <c r="N25" s="295">
        <v>40000</v>
      </c>
      <c r="O25" s="331"/>
      <c r="P25" s="296"/>
    </row>
    <row r="26" spans="1:16" ht="41.25" customHeight="1">
      <c r="A26" s="323" t="s">
        <v>425</v>
      </c>
      <c r="B26" s="324"/>
      <c r="C26" s="324"/>
      <c r="D26" s="325"/>
      <c r="E26" s="165" t="s">
        <v>64</v>
      </c>
      <c r="F26" s="165" t="s">
        <v>43</v>
      </c>
      <c r="G26" s="320">
        <v>3210100740</v>
      </c>
      <c r="H26" s="321"/>
      <c r="I26" s="322"/>
      <c r="J26" s="182">
        <v>200</v>
      </c>
      <c r="K26" s="295">
        <v>10000</v>
      </c>
      <c r="L26" s="331"/>
      <c r="M26" s="296"/>
      <c r="N26" s="295">
        <v>10000</v>
      </c>
      <c r="O26" s="331"/>
      <c r="P26" s="296"/>
    </row>
    <row r="27" spans="1:16" ht="51" customHeight="1">
      <c r="A27" s="323" t="s">
        <v>429</v>
      </c>
      <c r="B27" s="324"/>
      <c r="C27" s="324"/>
      <c r="D27" s="325"/>
      <c r="E27" s="165" t="s">
        <v>64</v>
      </c>
      <c r="F27" s="165" t="s">
        <v>43</v>
      </c>
      <c r="G27" s="320">
        <v>3310100810</v>
      </c>
      <c r="H27" s="321"/>
      <c r="I27" s="322"/>
      <c r="J27" s="182">
        <v>200</v>
      </c>
      <c r="K27" s="295">
        <v>700000</v>
      </c>
      <c r="L27" s="331"/>
      <c r="M27" s="296"/>
      <c r="N27" s="295">
        <v>700000</v>
      </c>
      <c r="O27" s="331"/>
      <c r="P27" s="296"/>
    </row>
    <row r="28" spans="1:16" ht="54" customHeight="1">
      <c r="A28" s="323" t="s">
        <v>430</v>
      </c>
      <c r="B28" s="324"/>
      <c r="C28" s="324"/>
      <c r="D28" s="325"/>
      <c r="E28" s="165" t="s">
        <v>64</v>
      </c>
      <c r="F28" s="165" t="s">
        <v>43</v>
      </c>
      <c r="G28" s="320">
        <v>3310100840</v>
      </c>
      <c r="H28" s="321"/>
      <c r="I28" s="322"/>
      <c r="J28" s="182">
        <v>200</v>
      </c>
      <c r="K28" s="295">
        <v>100000</v>
      </c>
      <c r="L28" s="331"/>
      <c r="M28" s="296"/>
      <c r="N28" s="295">
        <v>100000</v>
      </c>
      <c r="O28" s="331"/>
      <c r="P28" s="296"/>
    </row>
    <row r="29" spans="1:16" ht="51.75" customHeight="1">
      <c r="A29" s="323" t="s">
        <v>433</v>
      </c>
      <c r="B29" s="324"/>
      <c r="C29" s="324"/>
      <c r="D29" s="325"/>
      <c r="E29" s="165" t="s">
        <v>64</v>
      </c>
      <c r="F29" s="165" t="s">
        <v>43</v>
      </c>
      <c r="G29" s="320">
        <v>3320100820</v>
      </c>
      <c r="H29" s="321"/>
      <c r="I29" s="322"/>
      <c r="J29" s="182">
        <v>200</v>
      </c>
      <c r="K29" s="295">
        <v>50000</v>
      </c>
      <c r="L29" s="331"/>
      <c r="M29" s="296"/>
      <c r="N29" s="295">
        <v>50000</v>
      </c>
      <c r="O29" s="331"/>
      <c r="P29" s="296"/>
    </row>
    <row r="30" spans="1:16" ht="42" customHeight="1">
      <c r="A30" s="323" t="s">
        <v>107</v>
      </c>
      <c r="B30" s="324"/>
      <c r="C30" s="324"/>
      <c r="D30" s="325"/>
      <c r="E30" s="165" t="s">
        <v>64</v>
      </c>
      <c r="F30" s="165" t="s">
        <v>43</v>
      </c>
      <c r="G30" s="320">
        <v>3320100830</v>
      </c>
      <c r="H30" s="321"/>
      <c r="I30" s="322"/>
      <c r="J30" s="182">
        <v>200</v>
      </c>
      <c r="K30" s="295">
        <v>350000</v>
      </c>
      <c r="L30" s="331"/>
      <c r="M30" s="296"/>
      <c r="N30" s="295">
        <v>350000</v>
      </c>
      <c r="O30" s="331"/>
      <c r="P30" s="296"/>
    </row>
    <row r="31" spans="1:16" s="204" customFormat="1" ht="31.5" customHeight="1">
      <c r="A31" s="343" t="s">
        <v>590</v>
      </c>
      <c r="B31" s="343"/>
      <c r="C31" s="343"/>
      <c r="D31" s="343"/>
      <c r="E31" s="165" t="s">
        <v>64</v>
      </c>
      <c r="F31" s="165" t="s">
        <v>43</v>
      </c>
      <c r="G31" s="320">
        <v>4290020120</v>
      </c>
      <c r="H31" s="321"/>
      <c r="I31" s="322"/>
      <c r="J31" s="206">
        <v>200</v>
      </c>
      <c r="K31" s="317">
        <v>50000</v>
      </c>
      <c r="L31" s="318"/>
      <c r="M31" s="319"/>
      <c r="N31" s="295"/>
      <c r="O31" s="331"/>
      <c r="P31" s="296"/>
    </row>
    <row r="32" spans="1:16" s="204" customFormat="1" ht="42" customHeight="1">
      <c r="A32" s="343" t="s">
        <v>591</v>
      </c>
      <c r="B32" s="343"/>
      <c r="C32" s="343"/>
      <c r="D32" s="343"/>
      <c r="E32" s="165" t="s">
        <v>64</v>
      </c>
      <c r="F32" s="165" t="s">
        <v>43</v>
      </c>
      <c r="G32" s="320">
        <v>4290020140</v>
      </c>
      <c r="H32" s="321"/>
      <c r="I32" s="322"/>
      <c r="J32" s="206">
        <v>200</v>
      </c>
      <c r="K32" s="317">
        <v>84000</v>
      </c>
      <c r="L32" s="318"/>
      <c r="M32" s="319"/>
      <c r="N32" s="295"/>
      <c r="O32" s="331"/>
      <c r="P32" s="296"/>
    </row>
    <row r="33" spans="1:16" ht="41.25" customHeight="1">
      <c r="A33" s="332" t="s">
        <v>108</v>
      </c>
      <c r="B33" s="333"/>
      <c r="C33" s="333"/>
      <c r="D33" s="334"/>
      <c r="E33" s="165" t="s">
        <v>64</v>
      </c>
      <c r="F33" s="165" t="s">
        <v>43</v>
      </c>
      <c r="G33" s="281">
        <v>4390080350</v>
      </c>
      <c r="H33" s="330"/>
      <c r="I33" s="283"/>
      <c r="J33" s="178">
        <v>200</v>
      </c>
      <c r="K33" s="295">
        <v>6268.8</v>
      </c>
      <c r="L33" s="331"/>
      <c r="M33" s="296"/>
      <c r="N33" s="295">
        <v>6268.8</v>
      </c>
      <c r="O33" s="331"/>
      <c r="P33" s="296"/>
    </row>
    <row r="34" spans="1:16" ht="51.75" customHeight="1">
      <c r="A34" s="332" t="s">
        <v>592</v>
      </c>
      <c r="B34" s="333"/>
      <c r="C34" s="333"/>
      <c r="D34" s="334"/>
      <c r="E34" s="165" t="s">
        <v>64</v>
      </c>
      <c r="F34" s="165" t="s">
        <v>506</v>
      </c>
      <c r="G34" s="281">
        <v>4290020150</v>
      </c>
      <c r="H34" s="330"/>
      <c r="I34" s="283"/>
      <c r="J34" s="178">
        <v>200</v>
      </c>
      <c r="K34" s="295">
        <v>1286000</v>
      </c>
      <c r="L34" s="331"/>
      <c r="M34" s="296"/>
      <c r="N34" s="295"/>
      <c r="O34" s="331"/>
      <c r="P34" s="296"/>
    </row>
    <row r="35" spans="1:16" s="180" customFormat="1" ht="41.25" customHeight="1">
      <c r="A35" s="332" t="s">
        <v>666</v>
      </c>
      <c r="B35" s="333"/>
      <c r="C35" s="333"/>
      <c r="D35" s="334"/>
      <c r="E35" s="165" t="s">
        <v>64</v>
      </c>
      <c r="F35" s="165" t="s">
        <v>46</v>
      </c>
      <c r="G35" s="281" t="s">
        <v>649</v>
      </c>
      <c r="H35" s="330"/>
      <c r="I35" s="283"/>
      <c r="J35" s="178">
        <v>200</v>
      </c>
      <c r="K35" s="335">
        <v>698982.06</v>
      </c>
      <c r="L35" s="336"/>
      <c r="M35" s="337"/>
      <c r="N35" s="335">
        <v>865679.58</v>
      </c>
      <c r="O35" s="336"/>
      <c r="P35" s="337"/>
    </row>
    <row r="36" spans="1:16" ht="66" customHeight="1">
      <c r="A36" s="332" t="s">
        <v>505</v>
      </c>
      <c r="B36" s="333"/>
      <c r="C36" s="333"/>
      <c r="D36" s="334"/>
      <c r="E36" s="165" t="s">
        <v>64</v>
      </c>
      <c r="F36" s="165" t="s">
        <v>46</v>
      </c>
      <c r="G36" s="281">
        <v>4390080370</v>
      </c>
      <c r="H36" s="330"/>
      <c r="I36" s="283"/>
      <c r="J36" s="178">
        <v>200</v>
      </c>
      <c r="K36" s="295">
        <v>53177.9</v>
      </c>
      <c r="L36" s="331"/>
      <c r="M36" s="296"/>
      <c r="N36" s="295">
        <v>53177.9</v>
      </c>
      <c r="O36" s="331"/>
      <c r="P36" s="296"/>
    </row>
    <row r="37" spans="1:16" ht="54" customHeight="1">
      <c r="A37" s="390" t="s">
        <v>397</v>
      </c>
      <c r="B37" s="391"/>
      <c r="C37" s="391"/>
      <c r="D37" s="392"/>
      <c r="E37" s="165" t="s">
        <v>64</v>
      </c>
      <c r="F37" s="165" t="s">
        <v>47</v>
      </c>
      <c r="G37" s="320">
        <v>2710120400</v>
      </c>
      <c r="H37" s="321"/>
      <c r="I37" s="322"/>
      <c r="J37" s="182">
        <v>200</v>
      </c>
      <c r="K37" s="295">
        <v>2303000</v>
      </c>
      <c r="L37" s="331"/>
      <c r="M37" s="296"/>
      <c r="N37" s="295">
        <v>2303000</v>
      </c>
      <c r="O37" s="331"/>
      <c r="P37" s="296"/>
    </row>
    <row r="38" spans="1:16" ht="67.5" customHeight="1">
      <c r="A38" s="390" t="s">
        <v>399</v>
      </c>
      <c r="B38" s="391"/>
      <c r="C38" s="391"/>
      <c r="D38" s="392"/>
      <c r="E38" s="165" t="s">
        <v>64</v>
      </c>
      <c r="F38" s="165" t="s">
        <v>47</v>
      </c>
      <c r="G38" s="320">
        <v>2720120410</v>
      </c>
      <c r="H38" s="321"/>
      <c r="I38" s="322"/>
      <c r="J38" s="182">
        <v>200</v>
      </c>
      <c r="K38" s="317">
        <v>5501270</v>
      </c>
      <c r="L38" s="318"/>
      <c r="M38" s="319"/>
      <c r="N38" s="317">
        <v>6071140</v>
      </c>
      <c r="O38" s="318"/>
      <c r="P38" s="319"/>
    </row>
    <row r="39" spans="1:16" ht="51.75" customHeight="1">
      <c r="A39" s="323" t="s">
        <v>402</v>
      </c>
      <c r="B39" s="324"/>
      <c r="C39" s="324"/>
      <c r="D39" s="325"/>
      <c r="E39" s="165" t="s">
        <v>64</v>
      </c>
      <c r="F39" s="165" t="s">
        <v>47</v>
      </c>
      <c r="G39" s="320">
        <v>2730100600</v>
      </c>
      <c r="H39" s="321"/>
      <c r="I39" s="322"/>
      <c r="J39" s="182">
        <v>200</v>
      </c>
      <c r="K39" s="295">
        <v>35000</v>
      </c>
      <c r="L39" s="331"/>
      <c r="M39" s="296"/>
      <c r="N39" s="295">
        <v>35000</v>
      </c>
      <c r="O39" s="331"/>
      <c r="P39" s="296"/>
    </row>
    <row r="40" spans="1:16" ht="87.75" customHeight="1">
      <c r="A40" s="323" t="s">
        <v>467</v>
      </c>
      <c r="B40" s="324"/>
      <c r="C40" s="324"/>
      <c r="D40" s="325"/>
      <c r="E40" s="165" t="s">
        <v>64</v>
      </c>
      <c r="F40" s="165" t="s">
        <v>47</v>
      </c>
      <c r="G40" s="320">
        <v>2740100610</v>
      </c>
      <c r="H40" s="321"/>
      <c r="I40" s="322"/>
      <c r="J40" s="182">
        <v>200</v>
      </c>
      <c r="K40" s="295">
        <v>250000</v>
      </c>
      <c r="L40" s="331"/>
      <c r="M40" s="296"/>
      <c r="N40" s="295">
        <v>250000</v>
      </c>
      <c r="O40" s="331"/>
      <c r="P40" s="296"/>
    </row>
    <row r="41" spans="1:16" ht="63.75" customHeight="1">
      <c r="A41" s="332" t="s">
        <v>522</v>
      </c>
      <c r="B41" s="333"/>
      <c r="C41" s="333"/>
      <c r="D41" s="334"/>
      <c r="E41" s="165" t="s">
        <v>64</v>
      </c>
      <c r="F41" s="165" t="s">
        <v>48</v>
      </c>
      <c r="G41" s="281">
        <v>2410120200</v>
      </c>
      <c r="H41" s="330"/>
      <c r="I41" s="283"/>
      <c r="J41" s="178">
        <v>800</v>
      </c>
      <c r="K41" s="295">
        <v>30000</v>
      </c>
      <c r="L41" s="331"/>
      <c r="M41" s="296"/>
      <c r="N41" s="295">
        <v>30000</v>
      </c>
      <c r="O41" s="331"/>
      <c r="P41" s="296"/>
    </row>
    <row r="42" spans="1:16" ht="27" customHeight="1">
      <c r="A42" s="323" t="s">
        <v>652</v>
      </c>
      <c r="B42" s="324"/>
      <c r="C42" s="324"/>
      <c r="D42" s="325"/>
      <c r="E42" s="165" t="s">
        <v>64</v>
      </c>
      <c r="F42" s="165" t="s">
        <v>48</v>
      </c>
      <c r="G42" s="320">
        <v>2910120700</v>
      </c>
      <c r="H42" s="321"/>
      <c r="I42" s="322"/>
      <c r="J42" s="182">
        <v>200</v>
      </c>
      <c r="K42" s="295">
        <v>550000</v>
      </c>
      <c r="L42" s="331"/>
      <c r="M42" s="296"/>
      <c r="N42" s="295">
        <v>550000</v>
      </c>
      <c r="O42" s="331"/>
      <c r="P42" s="296"/>
    </row>
    <row r="43" spans="1:16" ht="27.75" customHeight="1">
      <c r="A43" s="323" t="s">
        <v>572</v>
      </c>
      <c r="B43" s="324"/>
      <c r="C43" s="324"/>
      <c r="D43" s="325"/>
      <c r="E43" s="165" t="s">
        <v>64</v>
      </c>
      <c r="F43" s="165" t="s">
        <v>48</v>
      </c>
      <c r="G43" s="320">
        <v>2910120710</v>
      </c>
      <c r="H43" s="321"/>
      <c r="I43" s="322"/>
      <c r="J43" s="182">
        <v>200</v>
      </c>
      <c r="K43" s="295">
        <v>150000</v>
      </c>
      <c r="L43" s="331"/>
      <c r="M43" s="296"/>
      <c r="N43" s="295">
        <v>150000</v>
      </c>
      <c r="O43" s="331"/>
      <c r="P43" s="296"/>
    </row>
    <row r="44" spans="1:16" ht="41.25" customHeight="1">
      <c r="A44" s="323" t="s">
        <v>458</v>
      </c>
      <c r="B44" s="324"/>
      <c r="C44" s="324"/>
      <c r="D44" s="325"/>
      <c r="E44" s="165" t="s">
        <v>64</v>
      </c>
      <c r="F44" s="165" t="s">
        <v>48</v>
      </c>
      <c r="G44" s="320">
        <v>3120120850</v>
      </c>
      <c r="H44" s="321"/>
      <c r="I44" s="322"/>
      <c r="J44" s="182">
        <v>200</v>
      </c>
      <c r="K44" s="295">
        <v>550000</v>
      </c>
      <c r="L44" s="331"/>
      <c r="M44" s="296"/>
      <c r="N44" s="295">
        <v>550000</v>
      </c>
      <c r="O44" s="331"/>
      <c r="P44" s="296"/>
    </row>
    <row r="45" spans="1:16" ht="39.75" customHeight="1">
      <c r="A45" s="323" t="s">
        <v>459</v>
      </c>
      <c r="B45" s="324"/>
      <c r="C45" s="324"/>
      <c r="D45" s="325"/>
      <c r="E45" s="165" t="s">
        <v>64</v>
      </c>
      <c r="F45" s="165" t="s">
        <v>48</v>
      </c>
      <c r="G45" s="320">
        <v>3120120860</v>
      </c>
      <c r="H45" s="321"/>
      <c r="I45" s="322"/>
      <c r="J45" s="182">
        <v>200</v>
      </c>
      <c r="K45" s="295">
        <v>250000</v>
      </c>
      <c r="L45" s="331"/>
      <c r="M45" s="296"/>
      <c r="N45" s="295">
        <v>250000</v>
      </c>
      <c r="O45" s="331"/>
      <c r="P45" s="296"/>
    </row>
    <row r="46" spans="1:16" ht="51" customHeight="1">
      <c r="A46" s="323" t="s">
        <v>460</v>
      </c>
      <c r="B46" s="324"/>
      <c r="C46" s="324"/>
      <c r="D46" s="325"/>
      <c r="E46" s="165" t="s">
        <v>64</v>
      </c>
      <c r="F46" s="165" t="s">
        <v>48</v>
      </c>
      <c r="G46" s="320">
        <v>3120120870</v>
      </c>
      <c r="H46" s="321"/>
      <c r="I46" s="322"/>
      <c r="J46" s="182">
        <v>200</v>
      </c>
      <c r="K46" s="295">
        <v>75000</v>
      </c>
      <c r="L46" s="331"/>
      <c r="M46" s="296"/>
      <c r="N46" s="295">
        <v>75000</v>
      </c>
      <c r="O46" s="331"/>
      <c r="P46" s="296"/>
    </row>
    <row r="47" spans="1:16" ht="39" customHeight="1">
      <c r="A47" s="262" t="s">
        <v>116</v>
      </c>
      <c r="B47" s="382"/>
      <c r="C47" s="382"/>
      <c r="D47" s="383"/>
      <c r="E47" s="165" t="s">
        <v>64</v>
      </c>
      <c r="F47" s="165" t="s">
        <v>48</v>
      </c>
      <c r="G47" s="384">
        <v>4290020180</v>
      </c>
      <c r="H47" s="385"/>
      <c r="I47" s="386"/>
      <c r="J47" s="179">
        <v>200</v>
      </c>
      <c r="K47" s="387">
        <v>400000</v>
      </c>
      <c r="L47" s="388"/>
      <c r="M47" s="389"/>
      <c r="N47" s="387"/>
      <c r="O47" s="388"/>
      <c r="P47" s="389"/>
    </row>
    <row r="48" spans="1:16" ht="40.5" customHeight="1">
      <c r="A48" s="323" t="s">
        <v>406</v>
      </c>
      <c r="B48" s="324"/>
      <c r="C48" s="324"/>
      <c r="D48" s="325"/>
      <c r="E48" s="165" t="s">
        <v>64</v>
      </c>
      <c r="F48" s="165" t="s">
        <v>129</v>
      </c>
      <c r="G48" s="320">
        <v>2850120530</v>
      </c>
      <c r="H48" s="321"/>
      <c r="I48" s="322"/>
      <c r="J48" s="182">
        <v>200</v>
      </c>
      <c r="K48" s="295">
        <v>879900</v>
      </c>
      <c r="L48" s="331"/>
      <c r="M48" s="296"/>
      <c r="N48" s="295">
        <v>879900</v>
      </c>
      <c r="O48" s="331"/>
      <c r="P48" s="296"/>
    </row>
    <row r="49" spans="1:16" ht="38.25" customHeight="1">
      <c r="A49" s="323" t="s">
        <v>127</v>
      </c>
      <c r="B49" s="324"/>
      <c r="C49" s="324"/>
      <c r="D49" s="325"/>
      <c r="E49" s="165" t="s">
        <v>64</v>
      </c>
      <c r="F49" s="165" t="s">
        <v>129</v>
      </c>
      <c r="G49" s="320">
        <v>2850120540</v>
      </c>
      <c r="H49" s="321"/>
      <c r="I49" s="322"/>
      <c r="J49" s="182">
        <v>200</v>
      </c>
      <c r="K49" s="295">
        <v>843200</v>
      </c>
      <c r="L49" s="331"/>
      <c r="M49" s="296"/>
      <c r="N49" s="295">
        <v>843200</v>
      </c>
      <c r="O49" s="331"/>
      <c r="P49" s="296"/>
    </row>
    <row r="50" spans="1:16" ht="39" customHeight="1">
      <c r="A50" s="362" t="s">
        <v>404</v>
      </c>
      <c r="B50" s="363"/>
      <c r="C50" s="363"/>
      <c r="D50" s="364"/>
      <c r="E50" s="165" t="s">
        <v>64</v>
      </c>
      <c r="F50" s="165" t="s">
        <v>128</v>
      </c>
      <c r="G50" s="320">
        <v>2830140020</v>
      </c>
      <c r="H50" s="321"/>
      <c r="I50" s="322"/>
      <c r="J50" s="182">
        <v>400</v>
      </c>
      <c r="K50" s="295">
        <v>337710</v>
      </c>
      <c r="L50" s="331"/>
      <c r="M50" s="296"/>
      <c r="N50" s="295">
        <v>337710</v>
      </c>
      <c r="O50" s="331"/>
      <c r="P50" s="296"/>
    </row>
    <row r="51" spans="1:16" ht="42" customHeight="1">
      <c r="A51" s="323" t="s">
        <v>574</v>
      </c>
      <c r="B51" s="324"/>
      <c r="C51" s="324"/>
      <c r="D51" s="325"/>
      <c r="E51" s="165" t="s">
        <v>64</v>
      </c>
      <c r="F51" s="165" t="s">
        <v>128</v>
      </c>
      <c r="G51" s="320">
        <v>2920120750</v>
      </c>
      <c r="H51" s="321"/>
      <c r="I51" s="322"/>
      <c r="J51" s="182">
        <v>200</v>
      </c>
      <c r="K51" s="317">
        <v>2600000</v>
      </c>
      <c r="L51" s="318"/>
      <c r="M51" s="319"/>
      <c r="N51" s="317">
        <v>278000</v>
      </c>
      <c r="O51" s="318"/>
      <c r="P51" s="319"/>
    </row>
    <row r="52" spans="1:16" ht="52.5" customHeight="1">
      <c r="A52" s="323" t="s">
        <v>575</v>
      </c>
      <c r="B52" s="324"/>
      <c r="C52" s="324"/>
      <c r="D52" s="325"/>
      <c r="E52" s="165" t="s">
        <v>64</v>
      </c>
      <c r="F52" s="165" t="s">
        <v>128</v>
      </c>
      <c r="G52" s="320">
        <v>2920120760</v>
      </c>
      <c r="H52" s="321"/>
      <c r="I52" s="322"/>
      <c r="J52" s="182">
        <v>200</v>
      </c>
      <c r="K52" s="295">
        <v>400000</v>
      </c>
      <c r="L52" s="331"/>
      <c r="M52" s="296"/>
      <c r="N52" s="295">
        <v>400000</v>
      </c>
      <c r="O52" s="331"/>
      <c r="P52" s="296"/>
    </row>
    <row r="53" spans="1:16" ht="52.5" customHeight="1">
      <c r="A53" s="379" t="s">
        <v>655</v>
      </c>
      <c r="B53" s="380"/>
      <c r="C53" s="380"/>
      <c r="D53" s="381"/>
      <c r="E53" s="165" t="s">
        <v>64</v>
      </c>
      <c r="F53" s="165" t="s">
        <v>128</v>
      </c>
      <c r="G53" s="320">
        <v>4290090080</v>
      </c>
      <c r="H53" s="321"/>
      <c r="I53" s="322"/>
      <c r="J53" s="182">
        <v>800</v>
      </c>
      <c r="K53" s="295">
        <v>6238863.5</v>
      </c>
      <c r="L53" s="331"/>
      <c r="M53" s="296"/>
      <c r="N53" s="295">
        <v>6614347.46</v>
      </c>
      <c r="O53" s="331"/>
      <c r="P53" s="296"/>
    </row>
    <row r="54" spans="1:16" ht="41.25" customHeight="1">
      <c r="A54" s="323" t="s">
        <v>233</v>
      </c>
      <c r="B54" s="324"/>
      <c r="C54" s="324"/>
      <c r="D54" s="325"/>
      <c r="E54" s="165" t="s">
        <v>64</v>
      </c>
      <c r="F54" s="165" t="s">
        <v>130</v>
      </c>
      <c r="G54" s="320">
        <v>2860120550</v>
      </c>
      <c r="H54" s="321"/>
      <c r="I54" s="322"/>
      <c r="J54" s="182">
        <v>200</v>
      </c>
      <c r="K54" s="295">
        <v>529100</v>
      </c>
      <c r="L54" s="331"/>
      <c r="M54" s="296"/>
      <c r="N54" s="295">
        <v>529100</v>
      </c>
      <c r="O54" s="331"/>
      <c r="P54" s="296"/>
    </row>
    <row r="55" spans="1:16" ht="24.75" customHeight="1">
      <c r="A55" s="323" t="s">
        <v>234</v>
      </c>
      <c r="B55" s="324"/>
      <c r="C55" s="324"/>
      <c r="D55" s="325"/>
      <c r="E55" s="165" t="s">
        <v>64</v>
      </c>
      <c r="F55" s="165" t="s">
        <v>130</v>
      </c>
      <c r="G55" s="320">
        <v>2860120560</v>
      </c>
      <c r="H55" s="321"/>
      <c r="I55" s="322"/>
      <c r="J55" s="182">
        <v>200</v>
      </c>
      <c r="K55" s="295">
        <v>358800</v>
      </c>
      <c r="L55" s="331"/>
      <c r="M55" s="296"/>
      <c r="N55" s="295">
        <v>358800</v>
      </c>
      <c r="O55" s="331"/>
      <c r="P55" s="296"/>
    </row>
    <row r="56" spans="1:16" ht="40.5" customHeight="1">
      <c r="A56" s="323" t="s">
        <v>235</v>
      </c>
      <c r="B56" s="324"/>
      <c r="C56" s="324"/>
      <c r="D56" s="325"/>
      <c r="E56" s="165" t="s">
        <v>64</v>
      </c>
      <c r="F56" s="165" t="s">
        <v>130</v>
      </c>
      <c r="G56" s="320">
        <v>2880120580</v>
      </c>
      <c r="H56" s="321"/>
      <c r="I56" s="322"/>
      <c r="J56" s="182">
        <v>200</v>
      </c>
      <c r="K56" s="295">
        <v>150000</v>
      </c>
      <c r="L56" s="331"/>
      <c r="M56" s="296"/>
      <c r="N56" s="295">
        <v>150000</v>
      </c>
      <c r="O56" s="331"/>
      <c r="P56" s="296"/>
    </row>
    <row r="57" spans="1:16" ht="40.5" customHeight="1">
      <c r="A57" s="323" t="s">
        <v>236</v>
      </c>
      <c r="B57" s="324"/>
      <c r="C57" s="324"/>
      <c r="D57" s="325"/>
      <c r="E57" s="165" t="s">
        <v>64</v>
      </c>
      <c r="F57" s="165" t="s">
        <v>130</v>
      </c>
      <c r="G57" s="320">
        <v>2880120590</v>
      </c>
      <c r="H57" s="321"/>
      <c r="I57" s="322"/>
      <c r="J57" s="182">
        <v>200</v>
      </c>
      <c r="K57" s="295">
        <v>50000</v>
      </c>
      <c r="L57" s="331"/>
      <c r="M57" s="296"/>
      <c r="N57" s="295">
        <v>50000</v>
      </c>
      <c r="O57" s="331"/>
      <c r="P57" s="296"/>
    </row>
    <row r="58" spans="1:16" ht="39" customHeight="1">
      <c r="A58" s="323" t="s">
        <v>144</v>
      </c>
      <c r="B58" s="324"/>
      <c r="C58" s="324"/>
      <c r="D58" s="325"/>
      <c r="E58" s="165" t="s">
        <v>64</v>
      </c>
      <c r="F58" s="165" t="s">
        <v>130</v>
      </c>
      <c r="G58" s="320" t="s">
        <v>413</v>
      </c>
      <c r="H58" s="321"/>
      <c r="I58" s="322"/>
      <c r="J58" s="182">
        <v>200</v>
      </c>
      <c r="K58" s="295">
        <v>360600</v>
      </c>
      <c r="L58" s="331"/>
      <c r="M58" s="296"/>
      <c r="N58" s="295">
        <v>360600</v>
      </c>
      <c r="O58" s="331"/>
      <c r="P58" s="296"/>
    </row>
    <row r="59" spans="1:16" ht="41.25" customHeight="1">
      <c r="A59" s="332" t="s">
        <v>93</v>
      </c>
      <c r="B59" s="333"/>
      <c r="C59" s="333"/>
      <c r="D59" s="334"/>
      <c r="E59" s="165" t="s">
        <v>64</v>
      </c>
      <c r="F59" s="165">
        <v>1001</v>
      </c>
      <c r="G59" s="281">
        <v>4290007010</v>
      </c>
      <c r="H59" s="330"/>
      <c r="I59" s="283"/>
      <c r="J59" s="178">
        <v>300</v>
      </c>
      <c r="K59" s="295">
        <v>1516400</v>
      </c>
      <c r="L59" s="331"/>
      <c r="M59" s="296"/>
      <c r="N59" s="295">
        <v>1516400</v>
      </c>
      <c r="O59" s="331"/>
      <c r="P59" s="296"/>
    </row>
    <row r="60" spans="1:16" ht="40.5" customHeight="1">
      <c r="A60" s="332" t="s">
        <v>355</v>
      </c>
      <c r="B60" s="333"/>
      <c r="C60" s="333"/>
      <c r="D60" s="334"/>
      <c r="E60" s="165" t="s">
        <v>64</v>
      </c>
      <c r="F60" s="165" t="s">
        <v>58</v>
      </c>
      <c r="G60" s="281" t="s">
        <v>453</v>
      </c>
      <c r="H60" s="330"/>
      <c r="I60" s="283"/>
      <c r="J60" s="178">
        <v>400</v>
      </c>
      <c r="K60" s="295">
        <v>934668.57</v>
      </c>
      <c r="L60" s="331"/>
      <c r="M60" s="296"/>
      <c r="N60" s="295">
        <v>934668.57</v>
      </c>
      <c r="O60" s="331"/>
      <c r="P60" s="296"/>
    </row>
    <row r="61" spans="1:16" ht="16.5" customHeight="1">
      <c r="A61" s="350" t="s">
        <v>63</v>
      </c>
      <c r="B61" s="351"/>
      <c r="C61" s="351"/>
      <c r="D61" s="352"/>
      <c r="E61" s="164" t="s">
        <v>65</v>
      </c>
      <c r="F61" s="165"/>
      <c r="G61" s="281"/>
      <c r="H61" s="330"/>
      <c r="I61" s="283"/>
      <c r="J61" s="178"/>
      <c r="K61" s="376">
        <f>K62+K63</f>
        <v>778163</v>
      </c>
      <c r="L61" s="377"/>
      <c r="M61" s="378"/>
      <c r="N61" s="376">
        <f>N62+N63</f>
        <v>778163</v>
      </c>
      <c r="O61" s="377"/>
      <c r="P61" s="378"/>
    </row>
    <row r="62" spans="1:16" ht="66" customHeight="1">
      <c r="A62" s="323" t="s">
        <v>576</v>
      </c>
      <c r="B62" s="324"/>
      <c r="C62" s="324"/>
      <c r="D62" s="325"/>
      <c r="E62" s="165" t="s">
        <v>65</v>
      </c>
      <c r="F62" s="165" t="s">
        <v>39</v>
      </c>
      <c r="G62" s="320">
        <v>4090000270</v>
      </c>
      <c r="H62" s="321"/>
      <c r="I62" s="322"/>
      <c r="J62" s="182">
        <v>100</v>
      </c>
      <c r="K62" s="295">
        <v>673450</v>
      </c>
      <c r="L62" s="331"/>
      <c r="M62" s="296"/>
      <c r="N62" s="295">
        <v>673450</v>
      </c>
      <c r="O62" s="331"/>
      <c r="P62" s="296"/>
    </row>
    <row r="63" spans="1:16" ht="39" customHeight="1">
      <c r="A63" s="323" t="s">
        <v>577</v>
      </c>
      <c r="B63" s="324"/>
      <c r="C63" s="324"/>
      <c r="D63" s="325"/>
      <c r="E63" s="165" t="s">
        <v>65</v>
      </c>
      <c r="F63" s="165" t="s">
        <v>39</v>
      </c>
      <c r="G63" s="320">
        <v>4090000270</v>
      </c>
      <c r="H63" s="321"/>
      <c r="I63" s="322"/>
      <c r="J63" s="182">
        <v>200</v>
      </c>
      <c r="K63" s="295">
        <v>104713</v>
      </c>
      <c r="L63" s="331"/>
      <c r="M63" s="296"/>
      <c r="N63" s="295">
        <v>104713</v>
      </c>
      <c r="O63" s="331"/>
      <c r="P63" s="296"/>
    </row>
    <row r="64" spans="1:16" ht="26.25" customHeight="1">
      <c r="A64" s="350" t="s">
        <v>4</v>
      </c>
      <c r="B64" s="351"/>
      <c r="C64" s="351"/>
      <c r="D64" s="352"/>
      <c r="E64" s="164" t="s">
        <v>5</v>
      </c>
      <c r="F64" s="168"/>
      <c r="G64" s="281"/>
      <c r="H64" s="330"/>
      <c r="I64" s="283"/>
      <c r="J64" s="183"/>
      <c r="K64" s="292">
        <f>K65+K66+K67+K68+K69+K70+K71+K72+K73+K74+K75+K76+K77+K78+K79+K80+K81+K82+K83+K84+K85+K86+K87+K88</f>
        <v>32917484.5</v>
      </c>
      <c r="L64" s="356"/>
      <c r="M64" s="293"/>
      <c r="N64" s="292">
        <f>N65+N66+N67+N68+N69+N70+N71+N72+N73+N74+N75+N76+N77+N78+N79+N80+N81+N82+N83+N84+N85+N86+N87+N88</f>
        <v>33539211.510000002</v>
      </c>
      <c r="O64" s="356"/>
      <c r="P64" s="293"/>
    </row>
    <row r="65" spans="1:16" ht="67.5" customHeight="1">
      <c r="A65" s="323" t="s">
        <v>585</v>
      </c>
      <c r="B65" s="324"/>
      <c r="C65" s="324"/>
      <c r="D65" s="325"/>
      <c r="E65" s="165" t="s">
        <v>5</v>
      </c>
      <c r="F65" s="165" t="s">
        <v>41</v>
      </c>
      <c r="G65" s="320">
        <v>4190000290</v>
      </c>
      <c r="H65" s="321"/>
      <c r="I65" s="322"/>
      <c r="J65" s="182">
        <v>100</v>
      </c>
      <c r="K65" s="317">
        <v>4483495</v>
      </c>
      <c r="L65" s="318"/>
      <c r="M65" s="319"/>
      <c r="N65" s="317">
        <v>4483495</v>
      </c>
      <c r="O65" s="318"/>
      <c r="P65" s="319"/>
    </row>
    <row r="66" spans="1:16" ht="39.75" customHeight="1">
      <c r="A66" s="323" t="s">
        <v>586</v>
      </c>
      <c r="B66" s="324"/>
      <c r="C66" s="324"/>
      <c r="D66" s="325"/>
      <c r="E66" s="165" t="s">
        <v>5</v>
      </c>
      <c r="F66" s="165" t="s">
        <v>41</v>
      </c>
      <c r="G66" s="320">
        <v>4190000290</v>
      </c>
      <c r="H66" s="321"/>
      <c r="I66" s="322"/>
      <c r="J66" s="182">
        <v>200</v>
      </c>
      <c r="K66" s="295">
        <v>221813</v>
      </c>
      <c r="L66" s="331"/>
      <c r="M66" s="296"/>
      <c r="N66" s="295">
        <v>221813</v>
      </c>
      <c r="O66" s="331"/>
      <c r="P66" s="296"/>
    </row>
    <row r="67" spans="1:16" ht="26.25" customHeight="1">
      <c r="A67" s="323" t="s">
        <v>587</v>
      </c>
      <c r="B67" s="324"/>
      <c r="C67" s="324"/>
      <c r="D67" s="325"/>
      <c r="E67" s="165" t="s">
        <v>5</v>
      </c>
      <c r="F67" s="165" t="s">
        <v>41</v>
      </c>
      <c r="G67" s="320">
        <v>4190000290</v>
      </c>
      <c r="H67" s="321"/>
      <c r="I67" s="322"/>
      <c r="J67" s="182">
        <v>800</v>
      </c>
      <c r="K67" s="295">
        <v>2000</v>
      </c>
      <c r="L67" s="331"/>
      <c r="M67" s="296"/>
      <c r="N67" s="295">
        <v>2000</v>
      </c>
      <c r="O67" s="331"/>
      <c r="P67" s="296"/>
    </row>
    <row r="68" spans="1:16" ht="24.75" customHeight="1">
      <c r="A68" s="323" t="s">
        <v>656</v>
      </c>
      <c r="B68" s="324"/>
      <c r="C68" s="324"/>
      <c r="D68" s="325"/>
      <c r="E68" s="165" t="s">
        <v>5</v>
      </c>
      <c r="F68" s="165" t="s">
        <v>42</v>
      </c>
      <c r="G68" s="320">
        <v>4290020090</v>
      </c>
      <c r="H68" s="321"/>
      <c r="I68" s="322"/>
      <c r="J68" s="182">
        <v>800</v>
      </c>
      <c r="K68" s="295">
        <v>3694854.29</v>
      </c>
      <c r="L68" s="331"/>
      <c r="M68" s="296"/>
      <c r="N68" s="295">
        <v>4316581.3</v>
      </c>
      <c r="O68" s="331"/>
      <c r="P68" s="296"/>
    </row>
    <row r="69" spans="1:16" ht="53.25" customHeight="1">
      <c r="A69" s="362" t="s">
        <v>429</v>
      </c>
      <c r="B69" s="363"/>
      <c r="C69" s="363"/>
      <c r="D69" s="364"/>
      <c r="E69" s="165" t="s">
        <v>5</v>
      </c>
      <c r="F69" s="165" t="s">
        <v>43</v>
      </c>
      <c r="G69" s="320">
        <v>3310100810</v>
      </c>
      <c r="H69" s="321"/>
      <c r="I69" s="322"/>
      <c r="J69" s="182">
        <v>200</v>
      </c>
      <c r="K69" s="295">
        <v>200000</v>
      </c>
      <c r="L69" s="331"/>
      <c r="M69" s="296"/>
      <c r="N69" s="295">
        <v>200000</v>
      </c>
      <c r="O69" s="331"/>
      <c r="P69" s="296"/>
    </row>
    <row r="70" spans="1:16" ht="79.5" customHeight="1">
      <c r="A70" s="332" t="s">
        <v>593</v>
      </c>
      <c r="B70" s="333"/>
      <c r="C70" s="333"/>
      <c r="D70" s="334"/>
      <c r="E70" s="165" t="s">
        <v>5</v>
      </c>
      <c r="F70" s="165" t="s">
        <v>506</v>
      </c>
      <c r="G70" s="281">
        <v>4290000300</v>
      </c>
      <c r="H70" s="330"/>
      <c r="I70" s="283"/>
      <c r="J70" s="178">
        <v>100</v>
      </c>
      <c r="K70" s="295">
        <v>3555679</v>
      </c>
      <c r="L70" s="331"/>
      <c r="M70" s="296"/>
      <c r="N70" s="295">
        <v>3555679</v>
      </c>
      <c r="O70" s="331"/>
      <c r="P70" s="296"/>
    </row>
    <row r="71" spans="1:16" ht="51" customHeight="1">
      <c r="A71" s="332" t="s">
        <v>594</v>
      </c>
      <c r="B71" s="333"/>
      <c r="C71" s="333"/>
      <c r="D71" s="334"/>
      <c r="E71" s="165" t="s">
        <v>5</v>
      </c>
      <c r="F71" s="165" t="s">
        <v>506</v>
      </c>
      <c r="G71" s="281">
        <v>4290000300</v>
      </c>
      <c r="H71" s="330"/>
      <c r="I71" s="283"/>
      <c r="J71" s="178">
        <v>200</v>
      </c>
      <c r="K71" s="347">
        <v>1176116</v>
      </c>
      <c r="L71" s="348"/>
      <c r="M71" s="349"/>
      <c r="N71" s="347">
        <v>1176116</v>
      </c>
      <c r="O71" s="348"/>
      <c r="P71" s="349"/>
    </row>
    <row r="72" spans="1:16" ht="42.75" customHeight="1">
      <c r="A72" s="332" t="s">
        <v>595</v>
      </c>
      <c r="B72" s="333"/>
      <c r="C72" s="333"/>
      <c r="D72" s="334"/>
      <c r="E72" s="165" t="s">
        <v>5</v>
      </c>
      <c r="F72" s="165" t="s">
        <v>506</v>
      </c>
      <c r="G72" s="281">
        <v>4290000300</v>
      </c>
      <c r="H72" s="330"/>
      <c r="I72" s="283"/>
      <c r="J72" s="178">
        <v>800</v>
      </c>
      <c r="K72" s="295">
        <v>8046</v>
      </c>
      <c r="L72" s="331"/>
      <c r="M72" s="296"/>
      <c r="N72" s="295">
        <v>8046</v>
      </c>
      <c r="O72" s="331"/>
      <c r="P72" s="296"/>
    </row>
    <row r="73" spans="1:16" ht="65.25" customHeight="1">
      <c r="A73" s="332" t="s">
        <v>343</v>
      </c>
      <c r="B73" s="333"/>
      <c r="C73" s="333"/>
      <c r="D73" s="334"/>
      <c r="E73" s="165" t="s">
        <v>5</v>
      </c>
      <c r="F73" s="165" t="s">
        <v>506</v>
      </c>
      <c r="G73" s="281">
        <v>4290002181</v>
      </c>
      <c r="H73" s="330"/>
      <c r="I73" s="283"/>
      <c r="J73" s="178">
        <v>100</v>
      </c>
      <c r="K73" s="295">
        <v>298147</v>
      </c>
      <c r="L73" s="331"/>
      <c r="M73" s="296"/>
      <c r="N73" s="295">
        <v>298147</v>
      </c>
      <c r="O73" s="331"/>
      <c r="P73" s="296"/>
    </row>
    <row r="74" spans="1:16" ht="66.75" customHeight="1">
      <c r="A74" s="332" t="s">
        <v>344</v>
      </c>
      <c r="B74" s="333"/>
      <c r="C74" s="333"/>
      <c r="D74" s="334"/>
      <c r="E74" s="165" t="s">
        <v>5</v>
      </c>
      <c r="F74" s="165" t="s">
        <v>506</v>
      </c>
      <c r="G74" s="281">
        <v>4290002182</v>
      </c>
      <c r="H74" s="330"/>
      <c r="I74" s="283"/>
      <c r="J74" s="178">
        <v>100</v>
      </c>
      <c r="K74" s="295">
        <v>424402</v>
      </c>
      <c r="L74" s="331"/>
      <c r="M74" s="296"/>
      <c r="N74" s="295">
        <v>424402</v>
      </c>
      <c r="O74" s="331"/>
      <c r="P74" s="296"/>
    </row>
    <row r="75" spans="1:16" ht="79.5" customHeight="1">
      <c r="A75" s="323" t="s">
        <v>523</v>
      </c>
      <c r="B75" s="324"/>
      <c r="C75" s="324"/>
      <c r="D75" s="325"/>
      <c r="E75" s="165" t="s">
        <v>5</v>
      </c>
      <c r="F75" s="165" t="s">
        <v>48</v>
      </c>
      <c r="G75" s="320">
        <v>2410160010</v>
      </c>
      <c r="H75" s="321"/>
      <c r="I75" s="322"/>
      <c r="J75" s="182">
        <v>800</v>
      </c>
      <c r="K75" s="295">
        <v>235000</v>
      </c>
      <c r="L75" s="331"/>
      <c r="M75" s="296"/>
      <c r="N75" s="295">
        <v>235000</v>
      </c>
      <c r="O75" s="331"/>
      <c r="P75" s="296"/>
    </row>
    <row r="76" spans="1:16" ht="92.25" customHeight="1">
      <c r="A76" s="323" t="s">
        <v>519</v>
      </c>
      <c r="B76" s="324"/>
      <c r="C76" s="324"/>
      <c r="D76" s="325"/>
      <c r="E76" s="165" t="s">
        <v>5</v>
      </c>
      <c r="F76" s="165" t="s">
        <v>48</v>
      </c>
      <c r="G76" s="320">
        <v>2410160020</v>
      </c>
      <c r="H76" s="321"/>
      <c r="I76" s="322"/>
      <c r="J76" s="182">
        <v>800</v>
      </c>
      <c r="K76" s="295">
        <v>235000</v>
      </c>
      <c r="L76" s="331"/>
      <c r="M76" s="296"/>
      <c r="N76" s="295">
        <v>235000</v>
      </c>
      <c r="O76" s="331"/>
      <c r="P76" s="296"/>
    </row>
    <row r="77" spans="1:16" ht="54" customHeight="1">
      <c r="A77" s="323" t="s">
        <v>348</v>
      </c>
      <c r="B77" s="324"/>
      <c r="C77" s="324"/>
      <c r="D77" s="325"/>
      <c r="E77" s="165" t="s">
        <v>5</v>
      </c>
      <c r="F77" s="165" t="s">
        <v>129</v>
      </c>
      <c r="G77" s="320">
        <v>2850260200</v>
      </c>
      <c r="H77" s="321"/>
      <c r="I77" s="322"/>
      <c r="J77" s="182">
        <v>800</v>
      </c>
      <c r="K77" s="295">
        <v>544000</v>
      </c>
      <c r="L77" s="331"/>
      <c r="M77" s="296"/>
      <c r="N77" s="295">
        <v>544000</v>
      </c>
      <c r="O77" s="331"/>
      <c r="P77" s="296"/>
    </row>
    <row r="78" spans="1:16" ht="67.5" customHeight="1">
      <c r="A78" s="332" t="s">
        <v>504</v>
      </c>
      <c r="B78" s="333"/>
      <c r="C78" s="333"/>
      <c r="D78" s="334"/>
      <c r="E78" s="165" t="s">
        <v>5</v>
      </c>
      <c r="F78" s="165" t="s">
        <v>128</v>
      </c>
      <c r="G78" s="281">
        <v>2870160240</v>
      </c>
      <c r="H78" s="330"/>
      <c r="I78" s="283"/>
      <c r="J78" s="182">
        <v>800</v>
      </c>
      <c r="K78" s="295">
        <v>9362300</v>
      </c>
      <c r="L78" s="331"/>
      <c r="M78" s="296"/>
      <c r="N78" s="295">
        <v>9362300</v>
      </c>
      <c r="O78" s="331"/>
      <c r="P78" s="296"/>
    </row>
    <row r="79" spans="1:16" ht="78.75" customHeight="1">
      <c r="A79" s="323" t="s">
        <v>563</v>
      </c>
      <c r="B79" s="324"/>
      <c r="C79" s="324"/>
      <c r="D79" s="325"/>
      <c r="E79" s="165" t="s">
        <v>5</v>
      </c>
      <c r="F79" s="165" t="s">
        <v>140</v>
      </c>
      <c r="G79" s="320">
        <v>2220100210</v>
      </c>
      <c r="H79" s="321"/>
      <c r="I79" s="322"/>
      <c r="J79" s="182">
        <v>100</v>
      </c>
      <c r="K79" s="317">
        <v>1400600</v>
      </c>
      <c r="L79" s="318"/>
      <c r="M79" s="319"/>
      <c r="N79" s="317">
        <v>1400600</v>
      </c>
      <c r="O79" s="318"/>
      <c r="P79" s="319"/>
    </row>
    <row r="80" spans="1:16" ht="51.75" customHeight="1">
      <c r="A80" s="323" t="s">
        <v>564</v>
      </c>
      <c r="B80" s="324"/>
      <c r="C80" s="324"/>
      <c r="D80" s="325"/>
      <c r="E80" s="165" t="s">
        <v>5</v>
      </c>
      <c r="F80" s="165" t="s">
        <v>140</v>
      </c>
      <c r="G80" s="320">
        <v>2220100210</v>
      </c>
      <c r="H80" s="321"/>
      <c r="I80" s="322"/>
      <c r="J80" s="182">
        <v>200</v>
      </c>
      <c r="K80" s="347">
        <v>83073</v>
      </c>
      <c r="L80" s="348"/>
      <c r="M80" s="349"/>
      <c r="N80" s="347">
        <v>83073</v>
      </c>
      <c r="O80" s="348"/>
      <c r="P80" s="349"/>
    </row>
    <row r="81" spans="1:16" ht="78.75" customHeight="1">
      <c r="A81" s="332" t="s">
        <v>558</v>
      </c>
      <c r="B81" s="333"/>
      <c r="C81" s="333"/>
      <c r="D81" s="334"/>
      <c r="E81" s="165" t="s">
        <v>5</v>
      </c>
      <c r="F81" s="165" t="s">
        <v>55</v>
      </c>
      <c r="G81" s="281">
        <v>2210100170</v>
      </c>
      <c r="H81" s="330"/>
      <c r="I81" s="283"/>
      <c r="J81" s="178">
        <v>100</v>
      </c>
      <c r="K81" s="295">
        <v>2324785</v>
      </c>
      <c r="L81" s="331"/>
      <c r="M81" s="296"/>
      <c r="N81" s="295">
        <v>2324785</v>
      </c>
      <c r="O81" s="331"/>
      <c r="P81" s="296"/>
    </row>
    <row r="82" spans="1:16" ht="54" customHeight="1">
      <c r="A82" s="332" t="s">
        <v>559</v>
      </c>
      <c r="B82" s="333"/>
      <c r="C82" s="333"/>
      <c r="D82" s="334"/>
      <c r="E82" s="165" t="s">
        <v>5</v>
      </c>
      <c r="F82" s="165" t="s">
        <v>55</v>
      </c>
      <c r="G82" s="281">
        <v>2210100170</v>
      </c>
      <c r="H82" s="330"/>
      <c r="I82" s="283"/>
      <c r="J82" s="178">
        <v>200</v>
      </c>
      <c r="K82" s="295">
        <v>2128104</v>
      </c>
      <c r="L82" s="331"/>
      <c r="M82" s="296"/>
      <c r="N82" s="295">
        <v>2128104</v>
      </c>
      <c r="O82" s="331"/>
      <c r="P82" s="296"/>
    </row>
    <row r="83" spans="1:16" ht="39.75" customHeight="1">
      <c r="A83" s="332" t="s">
        <v>560</v>
      </c>
      <c r="B83" s="333"/>
      <c r="C83" s="333"/>
      <c r="D83" s="334"/>
      <c r="E83" s="165" t="s">
        <v>5</v>
      </c>
      <c r="F83" s="165" t="s">
        <v>55</v>
      </c>
      <c r="G83" s="281">
        <v>2210100170</v>
      </c>
      <c r="H83" s="330"/>
      <c r="I83" s="283"/>
      <c r="J83" s="178">
        <v>800</v>
      </c>
      <c r="K83" s="295">
        <v>14000</v>
      </c>
      <c r="L83" s="331"/>
      <c r="M83" s="296"/>
      <c r="N83" s="295">
        <v>14000</v>
      </c>
      <c r="O83" s="331"/>
      <c r="P83" s="296"/>
    </row>
    <row r="84" spans="1:16" ht="40.5" customHeight="1">
      <c r="A84" s="332" t="s">
        <v>106</v>
      </c>
      <c r="B84" s="333"/>
      <c r="C84" s="333"/>
      <c r="D84" s="334"/>
      <c r="E84" s="165" t="s">
        <v>5</v>
      </c>
      <c r="F84" s="165" t="s">
        <v>55</v>
      </c>
      <c r="G84" s="281">
        <v>2210100180</v>
      </c>
      <c r="H84" s="330"/>
      <c r="I84" s="283"/>
      <c r="J84" s="178">
        <v>200</v>
      </c>
      <c r="K84" s="295">
        <v>15000</v>
      </c>
      <c r="L84" s="331"/>
      <c r="M84" s="296"/>
      <c r="N84" s="295">
        <v>15000</v>
      </c>
      <c r="O84" s="331"/>
      <c r="P84" s="296"/>
    </row>
    <row r="85" spans="1:16" ht="39" customHeight="1">
      <c r="A85" s="332" t="s">
        <v>561</v>
      </c>
      <c r="B85" s="333"/>
      <c r="C85" s="333"/>
      <c r="D85" s="334"/>
      <c r="E85" s="165" t="s">
        <v>5</v>
      </c>
      <c r="F85" s="165" t="s">
        <v>55</v>
      </c>
      <c r="G85" s="281">
        <v>2210200190</v>
      </c>
      <c r="H85" s="330"/>
      <c r="I85" s="283"/>
      <c r="J85" s="178">
        <v>200</v>
      </c>
      <c r="K85" s="347">
        <v>91249</v>
      </c>
      <c r="L85" s="348"/>
      <c r="M85" s="349"/>
      <c r="N85" s="347">
        <v>91249</v>
      </c>
      <c r="O85" s="348"/>
      <c r="P85" s="349"/>
    </row>
    <row r="86" spans="1:16" ht="81" customHeight="1">
      <c r="A86" s="332" t="s">
        <v>562</v>
      </c>
      <c r="B86" s="333"/>
      <c r="C86" s="333"/>
      <c r="D86" s="334"/>
      <c r="E86" s="165" t="s">
        <v>5</v>
      </c>
      <c r="F86" s="165" t="s">
        <v>55</v>
      </c>
      <c r="G86" s="281" t="s">
        <v>443</v>
      </c>
      <c r="H86" s="330"/>
      <c r="I86" s="283"/>
      <c r="J86" s="178">
        <v>100</v>
      </c>
      <c r="K86" s="295">
        <v>307915</v>
      </c>
      <c r="L86" s="331"/>
      <c r="M86" s="296"/>
      <c r="N86" s="295">
        <v>307915</v>
      </c>
      <c r="O86" s="331"/>
      <c r="P86" s="296"/>
    </row>
    <row r="87" spans="1:16" ht="79.5" customHeight="1">
      <c r="A87" s="323" t="s">
        <v>237</v>
      </c>
      <c r="B87" s="324"/>
      <c r="C87" s="324"/>
      <c r="D87" s="325"/>
      <c r="E87" s="165" t="s">
        <v>5</v>
      </c>
      <c r="F87" s="165" t="s">
        <v>55</v>
      </c>
      <c r="G87" s="320">
        <v>2210400200</v>
      </c>
      <c r="H87" s="321"/>
      <c r="I87" s="322"/>
      <c r="J87" s="182">
        <v>100</v>
      </c>
      <c r="K87" s="295">
        <v>1453100</v>
      </c>
      <c r="L87" s="331"/>
      <c r="M87" s="296"/>
      <c r="N87" s="295">
        <v>1453100</v>
      </c>
      <c r="O87" s="331"/>
      <c r="P87" s="296"/>
    </row>
    <row r="88" spans="1:16" ht="54.75" customHeight="1">
      <c r="A88" s="373" t="s">
        <v>657</v>
      </c>
      <c r="B88" s="374"/>
      <c r="C88" s="374"/>
      <c r="D88" s="375"/>
      <c r="E88" s="165" t="s">
        <v>5</v>
      </c>
      <c r="F88" s="165" t="s">
        <v>55</v>
      </c>
      <c r="G88" s="320">
        <v>2210400200</v>
      </c>
      <c r="H88" s="321"/>
      <c r="I88" s="322"/>
      <c r="J88" s="182">
        <v>200</v>
      </c>
      <c r="K88" s="347">
        <v>658806.21</v>
      </c>
      <c r="L88" s="348"/>
      <c r="M88" s="349"/>
      <c r="N88" s="347">
        <v>658806.21</v>
      </c>
      <c r="O88" s="348"/>
      <c r="P88" s="349"/>
    </row>
    <row r="89" spans="1:16" ht="27.75" customHeight="1">
      <c r="A89" s="350" t="s">
        <v>69</v>
      </c>
      <c r="B89" s="351"/>
      <c r="C89" s="351"/>
      <c r="D89" s="352"/>
      <c r="E89" s="164" t="s">
        <v>6</v>
      </c>
      <c r="F89" s="165"/>
      <c r="G89" s="281"/>
      <c r="H89" s="330"/>
      <c r="I89" s="283"/>
      <c r="J89" s="178"/>
      <c r="K89" s="292">
        <f>K90+K91+K92+K93+K94+K95+K96+K97+K98+K99+K100+K101+K102+K103+K104+K105+K106+K107+K108+K109+K110+K111+K112+K113+K114+K115+K116+K117+K118+K119+K120+K121+K122+K123+K124+K125+K126+K127+K128+K129+K130+K131+K132+K133+K134+K135+K136</f>
        <v>154099944.91</v>
      </c>
      <c r="L89" s="356"/>
      <c r="M89" s="293"/>
      <c r="N89" s="292">
        <f>N90+N91+N92+N93+N94+N95+N96+N97+N98+N99+N100+N101+N102+N103+N104+N105+N106+N107+N108+N109+N110+N111+N112+N113+N114+N115+N116+N117+N118+N119+N120+N121+N122+N123+N124+N125+N126+N127+N128+N129+N130+N131+N132+N133+N134+N135+N136</f>
        <v>148154484.99000001</v>
      </c>
      <c r="O89" s="356"/>
      <c r="P89" s="293"/>
    </row>
    <row r="90" spans="1:16" ht="42" customHeight="1">
      <c r="A90" s="332" t="s">
        <v>437</v>
      </c>
      <c r="B90" s="333"/>
      <c r="C90" s="333"/>
      <c r="D90" s="334"/>
      <c r="E90" s="165" t="s">
        <v>6</v>
      </c>
      <c r="F90" s="165" t="s">
        <v>50</v>
      </c>
      <c r="G90" s="281">
        <v>2110100030</v>
      </c>
      <c r="H90" s="330"/>
      <c r="I90" s="283"/>
      <c r="J90" s="178">
        <v>200</v>
      </c>
      <c r="K90" s="295">
        <v>438600</v>
      </c>
      <c r="L90" s="331"/>
      <c r="M90" s="296"/>
      <c r="N90" s="295">
        <v>497700</v>
      </c>
      <c r="O90" s="331"/>
      <c r="P90" s="296"/>
    </row>
    <row r="91" spans="1:16" ht="105" customHeight="1">
      <c r="A91" s="332" t="s">
        <v>472</v>
      </c>
      <c r="B91" s="333"/>
      <c r="C91" s="333"/>
      <c r="D91" s="334"/>
      <c r="E91" s="165" t="s">
        <v>6</v>
      </c>
      <c r="F91" s="165" t="s">
        <v>50</v>
      </c>
      <c r="G91" s="281">
        <v>2120180100</v>
      </c>
      <c r="H91" s="330"/>
      <c r="I91" s="283"/>
      <c r="J91" s="178">
        <v>200</v>
      </c>
      <c r="K91" s="295">
        <v>54072</v>
      </c>
      <c r="L91" s="331"/>
      <c r="M91" s="296"/>
      <c r="N91" s="295">
        <v>54072</v>
      </c>
      <c r="O91" s="331"/>
      <c r="P91" s="296"/>
    </row>
    <row r="92" spans="1:16" ht="28.5" customHeight="1">
      <c r="A92" s="332" t="s">
        <v>104</v>
      </c>
      <c r="B92" s="333"/>
      <c r="C92" s="333"/>
      <c r="D92" s="334"/>
      <c r="E92" s="165" t="s">
        <v>6</v>
      </c>
      <c r="F92" s="165" t="s">
        <v>50</v>
      </c>
      <c r="G92" s="281">
        <v>2140100060</v>
      </c>
      <c r="H92" s="330"/>
      <c r="I92" s="283"/>
      <c r="J92" s="178">
        <v>200</v>
      </c>
      <c r="K92" s="295">
        <v>1371500</v>
      </c>
      <c r="L92" s="331"/>
      <c r="M92" s="296"/>
      <c r="N92" s="295">
        <v>1371500</v>
      </c>
      <c r="O92" s="331"/>
      <c r="P92" s="296"/>
    </row>
    <row r="93" spans="1:16" ht="79.5" customHeight="1">
      <c r="A93" s="332" t="s">
        <v>547</v>
      </c>
      <c r="B93" s="333"/>
      <c r="C93" s="333"/>
      <c r="D93" s="334"/>
      <c r="E93" s="165" t="s">
        <v>6</v>
      </c>
      <c r="F93" s="165" t="s">
        <v>50</v>
      </c>
      <c r="G93" s="281">
        <v>2140100080</v>
      </c>
      <c r="H93" s="330"/>
      <c r="I93" s="283"/>
      <c r="J93" s="178">
        <v>100</v>
      </c>
      <c r="K93" s="295">
        <v>1912600</v>
      </c>
      <c r="L93" s="331"/>
      <c r="M93" s="296"/>
      <c r="N93" s="295">
        <v>1912600</v>
      </c>
      <c r="O93" s="331"/>
      <c r="P93" s="296"/>
    </row>
    <row r="94" spans="1:16" ht="52.5" customHeight="1">
      <c r="A94" s="332" t="s">
        <v>548</v>
      </c>
      <c r="B94" s="333"/>
      <c r="C94" s="333"/>
      <c r="D94" s="334"/>
      <c r="E94" s="165" t="s">
        <v>6</v>
      </c>
      <c r="F94" s="165" t="s">
        <v>50</v>
      </c>
      <c r="G94" s="281">
        <v>2140100080</v>
      </c>
      <c r="H94" s="330"/>
      <c r="I94" s="283"/>
      <c r="J94" s="178">
        <v>200</v>
      </c>
      <c r="K94" s="295">
        <v>3443740</v>
      </c>
      <c r="L94" s="331"/>
      <c r="M94" s="296"/>
      <c r="N94" s="295">
        <v>3560520</v>
      </c>
      <c r="O94" s="331"/>
      <c r="P94" s="296"/>
    </row>
    <row r="95" spans="1:16" ht="39" customHeight="1">
      <c r="A95" s="332" t="s">
        <v>549</v>
      </c>
      <c r="B95" s="333"/>
      <c r="C95" s="333"/>
      <c r="D95" s="334"/>
      <c r="E95" s="165" t="s">
        <v>6</v>
      </c>
      <c r="F95" s="165" t="s">
        <v>50</v>
      </c>
      <c r="G95" s="281">
        <v>2140100080</v>
      </c>
      <c r="H95" s="330"/>
      <c r="I95" s="283"/>
      <c r="J95" s="178">
        <v>800</v>
      </c>
      <c r="K95" s="347">
        <v>182300</v>
      </c>
      <c r="L95" s="348"/>
      <c r="M95" s="349"/>
      <c r="N95" s="347">
        <v>182300</v>
      </c>
      <c r="O95" s="348"/>
      <c r="P95" s="349"/>
    </row>
    <row r="96" spans="1:16" ht="39.75" customHeight="1">
      <c r="A96" s="332" t="s">
        <v>550</v>
      </c>
      <c r="B96" s="333"/>
      <c r="C96" s="333"/>
      <c r="D96" s="334"/>
      <c r="E96" s="165" t="s">
        <v>6</v>
      </c>
      <c r="F96" s="165" t="s">
        <v>50</v>
      </c>
      <c r="G96" s="281">
        <v>2140100110</v>
      </c>
      <c r="H96" s="330"/>
      <c r="I96" s="283"/>
      <c r="J96" s="178">
        <v>200</v>
      </c>
      <c r="K96" s="295">
        <v>1429142</v>
      </c>
      <c r="L96" s="331"/>
      <c r="M96" s="296"/>
      <c r="N96" s="295">
        <v>1429142</v>
      </c>
      <c r="O96" s="331"/>
      <c r="P96" s="296"/>
    </row>
    <row r="97" spans="1:16" ht="119.25" customHeight="1">
      <c r="A97" s="332" t="s">
        <v>475</v>
      </c>
      <c r="B97" s="333"/>
      <c r="C97" s="333"/>
      <c r="D97" s="334"/>
      <c r="E97" s="165" t="s">
        <v>6</v>
      </c>
      <c r="F97" s="165" t="s">
        <v>50</v>
      </c>
      <c r="G97" s="281">
        <v>2150180170</v>
      </c>
      <c r="H97" s="330"/>
      <c r="I97" s="283"/>
      <c r="J97" s="178">
        <v>100</v>
      </c>
      <c r="K97" s="295">
        <v>10188207</v>
      </c>
      <c r="L97" s="331"/>
      <c r="M97" s="296"/>
      <c r="N97" s="295">
        <v>10188207</v>
      </c>
      <c r="O97" s="331"/>
      <c r="P97" s="296"/>
    </row>
    <row r="98" spans="1:16" ht="94.5" customHeight="1">
      <c r="A98" s="332" t="s">
        <v>476</v>
      </c>
      <c r="B98" s="333"/>
      <c r="C98" s="333"/>
      <c r="D98" s="334"/>
      <c r="E98" s="165" t="s">
        <v>6</v>
      </c>
      <c r="F98" s="165" t="s">
        <v>50</v>
      </c>
      <c r="G98" s="281">
        <v>2150180170</v>
      </c>
      <c r="H98" s="330"/>
      <c r="I98" s="283"/>
      <c r="J98" s="178">
        <v>200</v>
      </c>
      <c r="K98" s="295">
        <v>45384</v>
      </c>
      <c r="L98" s="331"/>
      <c r="M98" s="296"/>
      <c r="N98" s="295">
        <v>45384</v>
      </c>
      <c r="O98" s="331"/>
      <c r="P98" s="296"/>
    </row>
    <row r="99" spans="1:16" ht="42" customHeight="1">
      <c r="A99" s="332" t="s">
        <v>545</v>
      </c>
      <c r="B99" s="333"/>
      <c r="C99" s="333"/>
      <c r="D99" s="334"/>
      <c r="E99" s="165" t="s">
        <v>6</v>
      </c>
      <c r="F99" s="165" t="s">
        <v>51</v>
      </c>
      <c r="G99" s="281">
        <v>2110100020</v>
      </c>
      <c r="H99" s="330"/>
      <c r="I99" s="283"/>
      <c r="J99" s="178">
        <v>200</v>
      </c>
      <c r="K99" s="295">
        <v>1000000</v>
      </c>
      <c r="L99" s="331"/>
      <c r="M99" s="296"/>
      <c r="N99" s="295">
        <v>2750000</v>
      </c>
      <c r="O99" s="331"/>
      <c r="P99" s="296"/>
    </row>
    <row r="100" spans="1:16" ht="42" customHeight="1">
      <c r="A100" s="332" t="s">
        <v>546</v>
      </c>
      <c r="B100" s="333"/>
      <c r="C100" s="333"/>
      <c r="D100" s="334"/>
      <c r="E100" s="165" t="s">
        <v>6</v>
      </c>
      <c r="F100" s="165" t="s">
        <v>51</v>
      </c>
      <c r="G100" s="281">
        <v>2110100020</v>
      </c>
      <c r="H100" s="330"/>
      <c r="I100" s="283"/>
      <c r="J100" s="178">
        <v>600</v>
      </c>
      <c r="K100" s="347">
        <v>1200000</v>
      </c>
      <c r="L100" s="348"/>
      <c r="M100" s="349"/>
      <c r="N100" s="347">
        <v>1283800</v>
      </c>
      <c r="O100" s="348"/>
      <c r="P100" s="349"/>
    </row>
    <row r="101" spans="1:16" ht="77.25" customHeight="1">
      <c r="A101" s="332" t="s">
        <v>663</v>
      </c>
      <c r="B101" s="368"/>
      <c r="C101" s="368"/>
      <c r="D101" s="369"/>
      <c r="E101" s="165" t="s">
        <v>6</v>
      </c>
      <c r="F101" s="165" t="s">
        <v>51</v>
      </c>
      <c r="G101" s="281" t="s">
        <v>496</v>
      </c>
      <c r="H101" s="330"/>
      <c r="I101" s="283"/>
      <c r="J101" s="178">
        <v>200</v>
      </c>
      <c r="K101" s="347">
        <v>977939.48</v>
      </c>
      <c r="L101" s="348"/>
      <c r="M101" s="349"/>
      <c r="N101" s="347">
        <v>70288.91</v>
      </c>
      <c r="O101" s="348"/>
      <c r="P101" s="349"/>
    </row>
    <row r="102" spans="1:16" ht="90.75" customHeight="1">
      <c r="A102" s="332" t="s">
        <v>664</v>
      </c>
      <c r="B102" s="368"/>
      <c r="C102" s="368"/>
      <c r="D102" s="369"/>
      <c r="E102" s="165" t="s">
        <v>6</v>
      </c>
      <c r="F102" s="165" t="s">
        <v>51</v>
      </c>
      <c r="G102" s="281" t="s">
        <v>496</v>
      </c>
      <c r="H102" s="330"/>
      <c r="I102" s="283"/>
      <c r="J102" s="178">
        <v>600</v>
      </c>
      <c r="K102" s="347">
        <v>3001216.08</v>
      </c>
      <c r="L102" s="348"/>
      <c r="M102" s="349"/>
      <c r="N102" s="347">
        <v>210866.73</v>
      </c>
      <c r="O102" s="348"/>
      <c r="P102" s="349"/>
    </row>
    <row r="103" spans="1:16" ht="91.5" customHeight="1">
      <c r="A103" s="332" t="s">
        <v>350</v>
      </c>
      <c r="B103" s="333"/>
      <c r="C103" s="333"/>
      <c r="D103" s="334"/>
      <c r="E103" s="165" t="s">
        <v>6</v>
      </c>
      <c r="F103" s="165" t="s">
        <v>51</v>
      </c>
      <c r="G103" s="281">
        <v>2120180090</v>
      </c>
      <c r="H103" s="330"/>
      <c r="I103" s="283"/>
      <c r="J103" s="178">
        <v>600</v>
      </c>
      <c r="K103" s="347">
        <v>128673</v>
      </c>
      <c r="L103" s="348"/>
      <c r="M103" s="349"/>
      <c r="N103" s="347">
        <v>128673</v>
      </c>
      <c r="O103" s="348"/>
      <c r="P103" s="349"/>
    </row>
    <row r="104" spans="1:16" ht="79.5" customHeight="1">
      <c r="A104" s="332" t="s">
        <v>551</v>
      </c>
      <c r="B104" s="333"/>
      <c r="C104" s="333"/>
      <c r="D104" s="334"/>
      <c r="E104" s="165" t="s">
        <v>6</v>
      </c>
      <c r="F104" s="165" t="s">
        <v>51</v>
      </c>
      <c r="G104" s="281">
        <v>2140200090</v>
      </c>
      <c r="H104" s="330"/>
      <c r="I104" s="283"/>
      <c r="J104" s="178">
        <v>100</v>
      </c>
      <c r="K104" s="295">
        <v>898000</v>
      </c>
      <c r="L104" s="331"/>
      <c r="M104" s="296"/>
      <c r="N104" s="295">
        <v>898000</v>
      </c>
      <c r="O104" s="331"/>
      <c r="P104" s="296"/>
    </row>
    <row r="105" spans="1:16" ht="52.5" customHeight="1">
      <c r="A105" s="353" t="s">
        <v>552</v>
      </c>
      <c r="B105" s="354"/>
      <c r="C105" s="354"/>
      <c r="D105" s="355"/>
      <c r="E105" s="165" t="s">
        <v>6</v>
      </c>
      <c r="F105" s="165" t="s">
        <v>51</v>
      </c>
      <c r="G105" s="281">
        <v>2140200090</v>
      </c>
      <c r="H105" s="330"/>
      <c r="I105" s="283"/>
      <c r="J105" s="178">
        <v>200</v>
      </c>
      <c r="K105" s="295">
        <v>11149743.01</v>
      </c>
      <c r="L105" s="331"/>
      <c r="M105" s="296"/>
      <c r="N105" s="295">
        <v>11032963.01</v>
      </c>
      <c r="O105" s="331"/>
      <c r="P105" s="296"/>
    </row>
    <row r="106" spans="1:16" ht="54" customHeight="1">
      <c r="A106" s="353" t="s">
        <v>553</v>
      </c>
      <c r="B106" s="354"/>
      <c r="C106" s="354"/>
      <c r="D106" s="355"/>
      <c r="E106" s="165" t="s">
        <v>6</v>
      </c>
      <c r="F106" s="165" t="s">
        <v>51</v>
      </c>
      <c r="G106" s="281">
        <v>2140200090</v>
      </c>
      <c r="H106" s="330"/>
      <c r="I106" s="283"/>
      <c r="J106" s="178">
        <v>600</v>
      </c>
      <c r="K106" s="347">
        <v>18657800</v>
      </c>
      <c r="L106" s="348"/>
      <c r="M106" s="349"/>
      <c r="N106" s="347">
        <v>18657800</v>
      </c>
      <c r="O106" s="348"/>
      <c r="P106" s="349"/>
    </row>
    <row r="107" spans="1:16" ht="39.75" customHeight="1">
      <c r="A107" s="353" t="s">
        <v>554</v>
      </c>
      <c r="B107" s="354"/>
      <c r="C107" s="354"/>
      <c r="D107" s="355"/>
      <c r="E107" s="165" t="s">
        <v>6</v>
      </c>
      <c r="F107" s="165" t="s">
        <v>51</v>
      </c>
      <c r="G107" s="281">
        <v>2140200090</v>
      </c>
      <c r="H107" s="330"/>
      <c r="I107" s="283"/>
      <c r="J107" s="178">
        <v>800</v>
      </c>
      <c r="K107" s="347">
        <v>336800</v>
      </c>
      <c r="L107" s="348"/>
      <c r="M107" s="349"/>
      <c r="N107" s="347">
        <v>336800</v>
      </c>
      <c r="O107" s="348"/>
      <c r="P107" s="349"/>
    </row>
    <row r="108" spans="1:16" ht="40.5" customHeight="1">
      <c r="A108" s="332" t="s">
        <v>550</v>
      </c>
      <c r="B108" s="333"/>
      <c r="C108" s="333"/>
      <c r="D108" s="334"/>
      <c r="E108" s="165" t="s">
        <v>6</v>
      </c>
      <c r="F108" s="165" t="s">
        <v>51</v>
      </c>
      <c r="G108" s="281">
        <v>2140200110</v>
      </c>
      <c r="H108" s="330"/>
      <c r="I108" s="283"/>
      <c r="J108" s="178">
        <v>200</v>
      </c>
      <c r="K108" s="295">
        <v>813078</v>
      </c>
      <c r="L108" s="331"/>
      <c r="M108" s="296"/>
      <c r="N108" s="295">
        <v>813078</v>
      </c>
      <c r="O108" s="331"/>
      <c r="P108" s="296"/>
    </row>
    <row r="109" spans="1:16" ht="27.75" customHeight="1">
      <c r="A109" s="332" t="s">
        <v>104</v>
      </c>
      <c r="B109" s="333"/>
      <c r="C109" s="333"/>
      <c r="D109" s="334"/>
      <c r="E109" s="165" t="s">
        <v>6</v>
      </c>
      <c r="F109" s="165" t="s">
        <v>51</v>
      </c>
      <c r="G109" s="281">
        <v>2140200060</v>
      </c>
      <c r="H109" s="330"/>
      <c r="I109" s="283"/>
      <c r="J109" s="178">
        <v>200</v>
      </c>
      <c r="K109" s="295">
        <v>812094.66</v>
      </c>
      <c r="L109" s="331"/>
      <c r="M109" s="296"/>
      <c r="N109" s="295">
        <v>812094.66</v>
      </c>
      <c r="O109" s="331"/>
      <c r="P109" s="296"/>
    </row>
    <row r="110" spans="1:16" ht="141.75" customHeight="1">
      <c r="A110" s="370" t="s">
        <v>665</v>
      </c>
      <c r="B110" s="371"/>
      <c r="C110" s="371"/>
      <c r="D110" s="372"/>
      <c r="E110" s="165" t="s">
        <v>6</v>
      </c>
      <c r="F110" s="165" t="s">
        <v>51</v>
      </c>
      <c r="G110" s="281">
        <v>2140253031</v>
      </c>
      <c r="H110" s="330"/>
      <c r="I110" s="283"/>
      <c r="J110" s="178">
        <v>100</v>
      </c>
      <c r="K110" s="295">
        <v>1249920</v>
      </c>
      <c r="L110" s="331"/>
      <c r="M110" s="296"/>
      <c r="N110" s="295"/>
      <c r="O110" s="331"/>
      <c r="P110" s="296"/>
    </row>
    <row r="111" spans="1:16" ht="120" customHeight="1">
      <c r="A111" s="332" t="s">
        <v>673</v>
      </c>
      <c r="B111" s="333"/>
      <c r="C111" s="333"/>
      <c r="D111" s="334"/>
      <c r="E111" s="165" t="s">
        <v>6</v>
      </c>
      <c r="F111" s="165" t="s">
        <v>51</v>
      </c>
      <c r="G111" s="281">
        <v>2140253031</v>
      </c>
      <c r="H111" s="330"/>
      <c r="I111" s="283"/>
      <c r="J111" s="178">
        <v>600</v>
      </c>
      <c r="K111" s="295">
        <v>2890440</v>
      </c>
      <c r="L111" s="331"/>
      <c r="M111" s="296"/>
      <c r="N111" s="295"/>
      <c r="O111" s="331"/>
      <c r="P111" s="296"/>
    </row>
    <row r="112" spans="1:16" ht="156.75" customHeight="1">
      <c r="A112" s="332" t="s">
        <v>501</v>
      </c>
      <c r="B112" s="368"/>
      <c r="C112" s="368"/>
      <c r="D112" s="369"/>
      <c r="E112" s="165" t="s">
        <v>6</v>
      </c>
      <c r="F112" s="165" t="s">
        <v>51</v>
      </c>
      <c r="G112" s="281">
        <v>2150280150</v>
      </c>
      <c r="H112" s="330"/>
      <c r="I112" s="283"/>
      <c r="J112" s="178">
        <v>100</v>
      </c>
      <c r="K112" s="295">
        <v>19189371</v>
      </c>
      <c r="L112" s="331"/>
      <c r="M112" s="296"/>
      <c r="N112" s="295">
        <v>19189371</v>
      </c>
      <c r="O112" s="331"/>
      <c r="P112" s="296"/>
    </row>
    <row r="113" spans="1:16" ht="129.75" customHeight="1">
      <c r="A113" s="332" t="s">
        <v>502</v>
      </c>
      <c r="B113" s="333"/>
      <c r="C113" s="333"/>
      <c r="D113" s="334"/>
      <c r="E113" s="165" t="s">
        <v>6</v>
      </c>
      <c r="F113" s="165" t="s">
        <v>51</v>
      </c>
      <c r="G113" s="281">
        <v>2150280150</v>
      </c>
      <c r="H113" s="330"/>
      <c r="I113" s="283"/>
      <c r="J113" s="178">
        <v>200</v>
      </c>
      <c r="K113" s="295">
        <v>207631</v>
      </c>
      <c r="L113" s="331"/>
      <c r="M113" s="296"/>
      <c r="N113" s="295">
        <v>207631</v>
      </c>
      <c r="O113" s="331"/>
      <c r="P113" s="296"/>
    </row>
    <row r="114" spans="1:16" ht="130.5" customHeight="1">
      <c r="A114" s="332" t="s">
        <v>503</v>
      </c>
      <c r="B114" s="368"/>
      <c r="C114" s="368"/>
      <c r="D114" s="369"/>
      <c r="E114" s="165" t="s">
        <v>6</v>
      </c>
      <c r="F114" s="165" t="s">
        <v>51</v>
      </c>
      <c r="G114" s="281">
        <v>2150280150</v>
      </c>
      <c r="H114" s="330"/>
      <c r="I114" s="283"/>
      <c r="J114" s="178">
        <v>600</v>
      </c>
      <c r="K114" s="295">
        <v>55461036</v>
      </c>
      <c r="L114" s="331"/>
      <c r="M114" s="296"/>
      <c r="N114" s="295">
        <v>55461036</v>
      </c>
      <c r="O114" s="331"/>
      <c r="P114" s="296"/>
    </row>
    <row r="115" spans="1:16" ht="45.75" customHeight="1">
      <c r="A115" s="332" t="s">
        <v>681</v>
      </c>
      <c r="B115" s="333"/>
      <c r="C115" s="333"/>
      <c r="D115" s="334"/>
      <c r="E115" s="165" t="s">
        <v>6</v>
      </c>
      <c r="F115" s="165" t="s">
        <v>140</v>
      </c>
      <c r="G115" s="281">
        <v>2160100120</v>
      </c>
      <c r="H115" s="330"/>
      <c r="I115" s="283"/>
      <c r="J115" s="178">
        <v>600</v>
      </c>
      <c r="K115" s="295">
        <v>3910390.55</v>
      </c>
      <c r="L115" s="331"/>
      <c r="M115" s="296"/>
      <c r="N115" s="295">
        <v>3910390.55</v>
      </c>
      <c r="O115" s="331"/>
      <c r="P115" s="296"/>
    </row>
    <row r="116" spans="1:16" ht="62.25" customHeight="1">
      <c r="A116" s="332" t="s">
        <v>557</v>
      </c>
      <c r="B116" s="333"/>
      <c r="C116" s="333"/>
      <c r="D116" s="334"/>
      <c r="E116" s="165" t="s">
        <v>6</v>
      </c>
      <c r="F116" s="165" t="s">
        <v>52</v>
      </c>
      <c r="G116" s="281">
        <v>2170180200</v>
      </c>
      <c r="H116" s="330"/>
      <c r="I116" s="283"/>
      <c r="J116" s="178">
        <v>600</v>
      </c>
      <c r="K116" s="295">
        <v>26040</v>
      </c>
      <c r="L116" s="331"/>
      <c r="M116" s="296"/>
      <c r="N116" s="295">
        <v>26040</v>
      </c>
      <c r="O116" s="331"/>
      <c r="P116" s="296"/>
    </row>
    <row r="117" spans="1:16" ht="42.75" customHeight="1">
      <c r="A117" s="332" t="s">
        <v>109</v>
      </c>
      <c r="B117" s="333"/>
      <c r="C117" s="333"/>
      <c r="D117" s="334"/>
      <c r="E117" s="165" t="s">
        <v>6</v>
      </c>
      <c r="F117" s="165" t="s">
        <v>52</v>
      </c>
      <c r="G117" s="281" t="s">
        <v>440</v>
      </c>
      <c r="H117" s="330"/>
      <c r="I117" s="283"/>
      <c r="J117" s="178">
        <v>200</v>
      </c>
      <c r="K117" s="295">
        <v>234045</v>
      </c>
      <c r="L117" s="331"/>
      <c r="M117" s="296"/>
      <c r="N117" s="295">
        <v>234045</v>
      </c>
      <c r="O117" s="331"/>
      <c r="P117" s="296"/>
    </row>
    <row r="118" spans="1:16" ht="51" customHeight="1">
      <c r="A118" s="332" t="s">
        <v>110</v>
      </c>
      <c r="B118" s="333"/>
      <c r="C118" s="333"/>
      <c r="D118" s="334"/>
      <c r="E118" s="165" t="s">
        <v>6</v>
      </c>
      <c r="F118" s="165" t="s">
        <v>52</v>
      </c>
      <c r="G118" s="281" t="s">
        <v>440</v>
      </c>
      <c r="H118" s="330"/>
      <c r="I118" s="283"/>
      <c r="J118" s="178">
        <v>600</v>
      </c>
      <c r="K118" s="295">
        <v>534345</v>
      </c>
      <c r="L118" s="331"/>
      <c r="M118" s="296"/>
      <c r="N118" s="295">
        <v>534345</v>
      </c>
      <c r="O118" s="331"/>
      <c r="P118" s="296"/>
    </row>
    <row r="119" spans="1:16" ht="42.75" customHeight="1">
      <c r="A119" s="323" t="s">
        <v>238</v>
      </c>
      <c r="B119" s="324"/>
      <c r="C119" s="324"/>
      <c r="D119" s="325"/>
      <c r="E119" s="165" t="s">
        <v>6</v>
      </c>
      <c r="F119" s="165" t="s">
        <v>52</v>
      </c>
      <c r="G119" s="320">
        <v>2520100500</v>
      </c>
      <c r="H119" s="321"/>
      <c r="I119" s="322"/>
      <c r="J119" s="182">
        <v>200</v>
      </c>
      <c r="K119" s="295">
        <v>20000</v>
      </c>
      <c r="L119" s="331"/>
      <c r="M119" s="296"/>
      <c r="N119" s="295">
        <v>20000</v>
      </c>
      <c r="O119" s="331"/>
      <c r="P119" s="296"/>
    </row>
    <row r="120" spans="1:16" ht="38.25" customHeight="1">
      <c r="A120" s="323" t="s">
        <v>469</v>
      </c>
      <c r="B120" s="324"/>
      <c r="C120" s="324"/>
      <c r="D120" s="325"/>
      <c r="E120" s="165" t="s">
        <v>6</v>
      </c>
      <c r="F120" s="165" t="s">
        <v>52</v>
      </c>
      <c r="G120" s="320">
        <v>2520100510</v>
      </c>
      <c r="H120" s="321"/>
      <c r="I120" s="322"/>
      <c r="J120" s="182">
        <v>200</v>
      </c>
      <c r="K120" s="295">
        <v>120000</v>
      </c>
      <c r="L120" s="331"/>
      <c r="M120" s="296"/>
      <c r="N120" s="295">
        <v>120000</v>
      </c>
      <c r="O120" s="331"/>
      <c r="P120" s="296"/>
    </row>
    <row r="121" spans="1:16" ht="37.5" customHeight="1">
      <c r="A121" s="332" t="s">
        <v>451</v>
      </c>
      <c r="B121" s="333"/>
      <c r="C121" s="333"/>
      <c r="D121" s="334"/>
      <c r="E121" s="165" t="s">
        <v>6</v>
      </c>
      <c r="F121" s="165" t="s">
        <v>52</v>
      </c>
      <c r="G121" s="281">
        <v>2520100520</v>
      </c>
      <c r="H121" s="330"/>
      <c r="I121" s="283"/>
      <c r="J121" s="178">
        <v>200</v>
      </c>
      <c r="K121" s="295">
        <v>10000</v>
      </c>
      <c r="L121" s="331"/>
      <c r="M121" s="296"/>
      <c r="N121" s="295">
        <v>10000</v>
      </c>
      <c r="O121" s="331"/>
      <c r="P121" s="296"/>
    </row>
    <row r="122" spans="1:16" ht="51.75" customHeight="1">
      <c r="A122" s="332" t="s">
        <v>103</v>
      </c>
      <c r="B122" s="333"/>
      <c r="C122" s="333"/>
      <c r="D122" s="334"/>
      <c r="E122" s="165" t="s">
        <v>6</v>
      </c>
      <c r="F122" s="165" t="s">
        <v>53</v>
      </c>
      <c r="G122" s="281">
        <v>2130100070</v>
      </c>
      <c r="H122" s="330"/>
      <c r="I122" s="283"/>
      <c r="J122" s="178">
        <v>200</v>
      </c>
      <c r="K122" s="295">
        <v>436400</v>
      </c>
      <c r="L122" s="331"/>
      <c r="M122" s="296"/>
      <c r="N122" s="295">
        <v>436400</v>
      </c>
      <c r="O122" s="331"/>
      <c r="P122" s="296"/>
    </row>
    <row r="123" spans="1:16" ht="54.75" customHeight="1">
      <c r="A123" s="332" t="s">
        <v>97</v>
      </c>
      <c r="B123" s="333"/>
      <c r="C123" s="333"/>
      <c r="D123" s="334"/>
      <c r="E123" s="165" t="s">
        <v>6</v>
      </c>
      <c r="F123" s="165" t="s">
        <v>53</v>
      </c>
      <c r="G123" s="281">
        <v>2130100070</v>
      </c>
      <c r="H123" s="330"/>
      <c r="I123" s="283"/>
      <c r="J123" s="178">
        <v>600</v>
      </c>
      <c r="K123" s="295">
        <v>40000</v>
      </c>
      <c r="L123" s="331"/>
      <c r="M123" s="296"/>
      <c r="N123" s="295">
        <v>40000</v>
      </c>
      <c r="O123" s="331"/>
      <c r="P123" s="296"/>
    </row>
    <row r="124" spans="1:16" ht="55.5" customHeight="1">
      <c r="A124" s="332" t="s">
        <v>555</v>
      </c>
      <c r="B124" s="333"/>
      <c r="C124" s="333"/>
      <c r="D124" s="334"/>
      <c r="E124" s="165" t="s">
        <v>6</v>
      </c>
      <c r="F124" s="165" t="s">
        <v>53</v>
      </c>
      <c r="G124" s="281">
        <v>2140200100</v>
      </c>
      <c r="H124" s="330"/>
      <c r="I124" s="283"/>
      <c r="J124" s="178">
        <v>100</v>
      </c>
      <c r="K124" s="295">
        <v>6804700</v>
      </c>
      <c r="L124" s="331"/>
      <c r="M124" s="296"/>
      <c r="N124" s="295">
        <v>6804700</v>
      </c>
      <c r="O124" s="331"/>
      <c r="P124" s="296"/>
    </row>
    <row r="125" spans="1:16" ht="27" customHeight="1">
      <c r="A125" s="353" t="s">
        <v>105</v>
      </c>
      <c r="B125" s="354"/>
      <c r="C125" s="354"/>
      <c r="D125" s="355"/>
      <c r="E125" s="165" t="s">
        <v>6</v>
      </c>
      <c r="F125" s="165" t="s">
        <v>53</v>
      </c>
      <c r="G125" s="281">
        <v>2140200100</v>
      </c>
      <c r="H125" s="330"/>
      <c r="I125" s="283"/>
      <c r="J125" s="178">
        <v>200</v>
      </c>
      <c r="K125" s="347">
        <v>1838819</v>
      </c>
      <c r="L125" s="348"/>
      <c r="M125" s="349"/>
      <c r="N125" s="347">
        <v>1838819</v>
      </c>
      <c r="O125" s="348"/>
      <c r="P125" s="349"/>
    </row>
    <row r="126" spans="1:16" ht="29.25" customHeight="1">
      <c r="A126" s="332" t="s">
        <v>556</v>
      </c>
      <c r="B126" s="368"/>
      <c r="C126" s="368"/>
      <c r="D126" s="369"/>
      <c r="E126" s="165" t="s">
        <v>6</v>
      </c>
      <c r="F126" s="165" t="s">
        <v>53</v>
      </c>
      <c r="G126" s="281">
        <v>2140200100</v>
      </c>
      <c r="H126" s="330"/>
      <c r="I126" s="283"/>
      <c r="J126" s="178">
        <v>800</v>
      </c>
      <c r="K126" s="295">
        <v>5800</v>
      </c>
      <c r="L126" s="331"/>
      <c r="M126" s="296"/>
      <c r="N126" s="295">
        <v>5800</v>
      </c>
      <c r="O126" s="331"/>
      <c r="P126" s="296"/>
    </row>
    <row r="127" spans="1:16" ht="89.25" customHeight="1">
      <c r="A127" s="332" t="s">
        <v>447</v>
      </c>
      <c r="B127" s="333"/>
      <c r="C127" s="333"/>
      <c r="D127" s="334"/>
      <c r="E127" s="165" t="s">
        <v>6</v>
      </c>
      <c r="F127" s="165" t="s">
        <v>53</v>
      </c>
      <c r="G127" s="281">
        <v>2180100130</v>
      </c>
      <c r="H127" s="330"/>
      <c r="I127" s="283"/>
      <c r="J127" s="178">
        <v>100</v>
      </c>
      <c r="K127" s="295">
        <v>54000</v>
      </c>
      <c r="L127" s="331"/>
      <c r="M127" s="296"/>
      <c r="N127" s="295">
        <v>54000</v>
      </c>
      <c r="O127" s="331"/>
      <c r="P127" s="296"/>
    </row>
    <row r="128" spans="1:16" ht="64.5" customHeight="1">
      <c r="A128" s="332" t="s">
        <v>448</v>
      </c>
      <c r="B128" s="333"/>
      <c r="C128" s="333"/>
      <c r="D128" s="334"/>
      <c r="E128" s="165" t="s">
        <v>6</v>
      </c>
      <c r="F128" s="165" t="s">
        <v>53</v>
      </c>
      <c r="G128" s="281">
        <v>2180100140</v>
      </c>
      <c r="H128" s="330"/>
      <c r="I128" s="283"/>
      <c r="J128" s="178">
        <v>100</v>
      </c>
      <c r="K128" s="295">
        <v>156000</v>
      </c>
      <c r="L128" s="331"/>
      <c r="M128" s="296"/>
      <c r="N128" s="295">
        <v>156000</v>
      </c>
      <c r="O128" s="331"/>
      <c r="P128" s="296"/>
    </row>
    <row r="129" spans="1:16" ht="68.25" customHeight="1">
      <c r="A129" s="332" t="s">
        <v>449</v>
      </c>
      <c r="B129" s="333"/>
      <c r="C129" s="333"/>
      <c r="D129" s="334"/>
      <c r="E129" s="165" t="s">
        <v>6</v>
      </c>
      <c r="F129" s="165" t="s">
        <v>53</v>
      </c>
      <c r="G129" s="281">
        <v>2180100150</v>
      </c>
      <c r="H129" s="330"/>
      <c r="I129" s="283"/>
      <c r="J129" s="178">
        <v>100</v>
      </c>
      <c r="K129" s="295">
        <v>60000</v>
      </c>
      <c r="L129" s="331"/>
      <c r="M129" s="296"/>
      <c r="N129" s="295">
        <v>60000</v>
      </c>
      <c r="O129" s="331"/>
      <c r="P129" s="296"/>
    </row>
    <row r="130" spans="1:16" ht="40.5" customHeight="1">
      <c r="A130" s="362" t="s">
        <v>463</v>
      </c>
      <c r="B130" s="363"/>
      <c r="C130" s="363"/>
      <c r="D130" s="364"/>
      <c r="E130" s="165" t="s">
        <v>6</v>
      </c>
      <c r="F130" s="165" t="s">
        <v>53</v>
      </c>
      <c r="G130" s="320">
        <v>3330100850</v>
      </c>
      <c r="H130" s="321"/>
      <c r="I130" s="322"/>
      <c r="J130" s="182">
        <v>200</v>
      </c>
      <c r="K130" s="317">
        <v>110000</v>
      </c>
      <c r="L130" s="318"/>
      <c r="M130" s="319"/>
      <c r="N130" s="317">
        <v>110000</v>
      </c>
      <c r="O130" s="318"/>
      <c r="P130" s="319"/>
    </row>
    <row r="131" spans="1:16" ht="51.75" customHeight="1">
      <c r="A131" s="365" t="s">
        <v>499</v>
      </c>
      <c r="B131" s="366"/>
      <c r="C131" s="366"/>
      <c r="D131" s="367"/>
      <c r="E131" s="165" t="s">
        <v>6</v>
      </c>
      <c r="F131" s="165" t="s">
        <v>53</v>
      </c>
      <c r="G131" s="281">
        <v>3330100850</v>
      </c>
      <c r="H131" s="330"/>
      <c r="I131" s="283"/>
      <c r="J131" s="178">
        <v>600</v>
      </c>
      <c r="K131" s="295">
        <v>70000</v>
      </c>
      <c r="L131" s="331"/>
      <c r="M131" s="296"/>
      <c r="N131" s="295">
        <v>70000</v>
      </c>
      <c r="O131" s="331"/>
      <c r="P131" s="296"/>
    </row>
    <row r="132" spans="1:16" ht="65.25" customHeight="1">
      <c r="A132" s="323" t="s">
        <v>588</v>
      </c>
      <c r="B132" s="324"/>
      <c r="C132" s="324"/>
      <c r="D132" s="325"/>
      <c r="E132" s="165" t="s">
        <v>6</v>
      </c>
      <c r="F132" s="165" t="s">
        <v>53</v>
      </c>
      <c r="G132" s="320">
        <v>4190000370</v>
      </c>
      <c r="H132" s="321"/>
      <c r="I132" s="322"/>
      <c r="J132" s="182">
        <v>100</v>
      </c>
      <c r="K132" s="317">
        <v>1668350</v>
      </c>
      <c r="L132" s="318"/>
      <c r="M132" s="319"/>
      <c r="N132" s="317">
        <v>1668350</v>
      </c>
      <c r="O132" s="318"/>
      <c r="P132" s="319"/>
    </row>
    <row r="133" spans="1:16" ht="40.5" customHeight="1">
      <c r="A133" s="323" t="s">
        <v>589</v>
      </c>
      <c r="B133" s="324"/>
      <c r="C133" s="324"/>
      <c r="D133" s="325"/>
      <c r="E133" s="165" t="s">
        <v>6</v>
      </c>
      <c r="F133" s="165" t="s">
        <v>53</v>
      </c>
      <c r="G133" s="320">
        <v>4190000370</v>
      </c>
      <c r="H133" s="321"/>
      <c r="I133" s="322"/>
      <c r="J133" s="182">
        <v>200</v>
      </c>
      <c r="K133" s="317">
        <v>110000</v>
      </c>
      <c r="L133" s="318"/>
      <c r="M133" s="319"/>
      <c r="N133" s="317">
        <v>110000</v>
      </c>
      <c r="O133" s="318"/>
      <c r="P133" s="319"/>
    </row>
    <row r="134" spans="1:16" ht="77.25" customHeight="1">
      <c r="A134" s="332" t="s">
        <v>438</v>
      </c>
      <c r="B134" s="333"/>
      <c r="C134" s="333"/>
      <c r="D134" s="334"/>
      <c r="E134" s="165" t="s">
        <v>6</v>
      </c>
      <c r="F134" s="165">
        <v>1004</v>
      </c>
      <c r="G134" s="281">
        <v>2120180110</v>
      </c>
      <c r="H134" s="330"/>
      <c r="I134" s="283"/>
      <c r="J134" s="178">
        <v>300</v>
      </c>
      <c r="K134" s="295">
        <v>601768.13</v>
      </c>
      <c r="L134" s="331"/>
      <c r="M134" s="296"/>
      <c r="N134" s="295">
        <v>601768.13</v>
      </c>
      <c r="O134" s="331"/>
      <c r="P134" s="296"/>
    </row>
    <row r="135" spans="1:16" s="202" customFormat="1" ht="63.75" customHeight="1">
      <c r="A135" s="323" t="s">
        <v>680</v>
      </c>
      <c r="B135" s="324"/>
      <c r="C135" s="324"/>
      <c r="D135" s="325"/>
      <c r="E135" s="165" t="s">
        <v>6</v>
      </c>
      <c r="F135" s="165" t="s">
        <v>300</v>
      </c>
      <c r="G135" s="281">
        <v>2310100240</v>
      </c>
      <c r="H135" s="330"/>
      <c r="I135" s="283"/>
      <c r="J135" s="200">
        <v>100</v>
      </c>
      <c r="K135" s="295">
        <v>50000</v>
      </c>
      <c r="L135" s="331"/>
      <c r="M135" s="296"/>
      <c r="N135" s="295">
        <v>50000</v>
      </c>
      <c r="O135" s="331"/>
      <c r="P135" s="296"/>
    </row>
    <row r="136" spans="1:16" ht="66.75" customHeight="1">
      <c r="A136" s="323" t="s">
        <v>351</v>
      </c>
      <c r="B136" s="324"/>
      <c r="C136" s="324"/>
      <c r="D136" s="325"/>
      <c r="E136" s="165" t="s">
        <v>6</v>
      </c>
      <c r="F136" s="165">
        <v>1102</v>
      </c>
      <c r="G136" s="320">
        <v>2320100410</v>
      </c>
      <c r="H136" s="321"/>
      <c r="I136" s="322"/>
      <c r="J136" s="182">
        <v>100</v>
      </c>
      <c r="K136" s="295">
        <v>200000</v>
      </c>
      <c r="L136" s="331"/>
      <c r="M136" s="296"/>
      <c r="N136" s="295">
        <v>200000</v>
      </c>
      <c r="O136" s="331"/>
      <c r="P136" s="296"/>
    </row>
    <row r="137" spans="1:16" ht="25.5" customHeight="1">
      <c r="A137" s="357" t="s">
        <v>658</v>
      </c>
      <c r="B137" s="358"/>
      <c r="C137" s="358"/>
      <c r="D137" s="359"/>
      <c r="E137" s="164" t="s">
        <v>98</v>
      </c>
      <c r="F137" s="164"/>
      <c r="G137" s="275"/>
      <c r="H137" s="360"/>
      <c r="I137" s="361"/>
      <c r="J137" s="181"/>
      <c r="K137" s="292">
        <f>K138+K139+K140+K141+K142+K143+K144+K145</f>
        <v>3410679</v>
      </c>
      <c r="L137" s="356"/>
      <c r="M137" s="293"/>
      <c r="N137" s="292">
        <f>N138+N139+N140+N141+N142+N143+N144+N145</f>
        <v>3204179</v>
      </c>
      <c r="O137" s="356"/>
      <c r="P137" s="293"/>
    </row>
    <row r="138" spans="1:16" ht="30" customHeight="1">
      <c r="A138" s="323" t="s">
        <v>446</v>
      </c>
      <c r="B138" s="324"/>
      <c r="C138" s="324"/>
      <c r="D138" s="325"/>
      <c r="E138" s="165" t="s">
        <v>98</v>
      </c>
      <c r="F138" s="165" t="s">
        <v>43</v>
      </c>
      <c r="G138" s="320">
        <v>2240100230</v>
      </c>
      <c r="H138" s="321"/>
      <c r="I138" s="322"/>
      <c r="J138" s="182">
        <v>200</v>
      </c>
      <c r="K138" s="295">
        <v>300000</v>
      </c>
      <c r="L138" s="331"/>
      <c r="M138" s="296"/>
      <c r="N138" s="295">
        <v>300000</v>
      </c>
      <c r="O138" s="331"/>
      <c r="P138" s="296"/>
    </row>
    <row r="139" spans="1:16" ht="49.5" customHeight="1">
      <c r="A139" s="323" t="s">
        <v>398</v>
      </c>
      <c r="B139" s="324"/>
      <c r="C139" s="324"/>
      <c r="D139" s="325"/>
      <c r="E139" s="165" t="s">
        <v>98</v>
      </c>
      <c r="F139" s="165" t="s">
        <v>43</v>
      </c>
      <c r="G139" s="320">
        <v>2610100550</v>
      </c>
      <c r="H139" s="321"/>
      <c r="I139" s="322"/>
      <c r="J139" s="182">
        <v>200</v>
      </c>
      <c r="K139" s="295">
        <v>80000</v>
      </c>
      <c r="L139" s="331"/>
      <c r="M139" s="296"/>
      <c r="N139" s="295">
        <v>80000</v>
      </c>
      <c r="O139" s="331"/>
      <c r="P139" s="296"/>
    </row>
    <row r="140" spans="1:16" ht="55.5" customHeight="1">
      <c r="A140" s="323" t="s">
        <v>591</v>
      </c>
      <c r="B140" s="324"/>
      <c r="C140" s="324"/>
      <c r="D140" s="325"/>
      <c r="E140" s="165" t="s">
        <v>98</v>
      </c>
      <c r="F140" s="165" t="s">
        <v>43</v>
      </c>
      <c r="G140" s="320">
        <v>4290020140</v>
      </c>
      <c r="H140" s="321"/>
      <c r="I140" s="322"/>
      <c r="J140" s="182">
        <v>200</v>
      </c>
      <c r="K140" s="347">
        <v>206500</v>
      </c>
      <c r="L140" s="348"/>
      <c r="M140" s="349"/>
      <c r="N140" s="347"/>
      <c r="O140" s="348"/>
      <c r="P140" s="349"/>
    </row>
    <row r="141" spans="1:16" ht="54.75" customHeight="1">
      <c r="A141" s="323" t="s">
        <v>566</v>
      </c>
      <c r="B141" s="324"/>
      <c r="C141" s="324"/>
      <c r="D141" s="325"/>
      <c r="E141" s="165" t="s">
        <v>98</v>
      </c>
      <c r="F141" s="165" t="s">
        <v>52</v>
      </c>
      <c r="G141" s="320">
        <v>2510100450</v>
      </c>
      <c r="H141" s="321"/>
      <c r="I141" s="322"/>
      <c r="J141" s="182">
        <v>200</v>
      </c>
      <c r="K141" s="295">
        <v>190000</v>
      </c>
      <c r="L141" s="331"/>
      <c r="M141" s="296"/>
      <c r="N141" s="295">
        <v>190000</v>
      </c>
      <c r="O141" s="331"/>
      <c r="P141" s="296"/>
    </row>
    <row r="142" spans="1:16" ht="67.5" customHeight="1">
      <c r="A142" s="323" t="s">
        <v>582</v>
      </c>
      <c r="B142" s="324"/>
      <c r="C142" s="324"/>
      <c r="D142" s="325"/>
      <c r="E142" s="165" t="s">
        <v>98</v>
      </c>
      <c r="F142" s="165" t="s">
        <v>99</v>
      </c>
      <c r="G142" s="320">
        <v>4190000260</v>
      </c>
      <c r="H142" s="321"/>
      <c r="I142" s="322"/>
      <c r="J142" s="182">
        <v>100</v>
      </c>
      <c r="K142" s="317">
        <v>2185243</v>
      </c>
      <c r="L142" s="318"/>
      <c r="M142" s="319"/>
      <c r="N142" s="317">
        <v>2185243</v>
      </c>
      <c r="O142" s="318"/>
      <c r="P142" s="319"/>
    </row>
    <row r="143" spans="1:16" ht="41.25" customHeight="1">
      <c r="A143" s="323" t="s">
        <v>583</v>
      </c>
      <c r="B143" s="324"/>
      <c r="C143" s="324"/>
      <c r="D143" s="325"/>
      <c r="E143" s="165" t="s">
        <v>98</v>
      </c>
      <c r="F143" s="165" t="s">
        <v>99</v>
      </c>
      <c r="G143" s="320">
        <v>4190000260</v>
      </c>
      <c r="H143" s="321"/>
      <c r="I143" s="322"/>
      <c r="J143" s="182">
        <v>200</v>
      </c>
      <c r="K143" s="317">
        <v>165936</v>
      </c>
      <c r="L143" s="318"/>
      <c r="M143" s="319"/>
      <c r="N143" s="317">
        <v>165936</v>
      </c>
      <c r="O143" s="318"/>
      <c r="P143" s="319"/>
    </row>
    <row r="144" spans="1:16" ht="28.5" customHeight="1">
      <c r="A144" s="323" t="s">
        <v>584</v>
      </c>
      <c r="B144" s="324"/>
      <c r="C144" s="324"/>
      <c r="D144" s="325"/>
      <c r="E144" s="165" t="s">
        <v>98</v>
      </c>
      <c r="F144" s="165" t="s">
        <v>99</v>
      </c>
      <c r="G144" s="320">
        <v>4190000260</v>
      </c>
      <c r="H144" s="321"/>
      <c r="I144" s="322"/>
      <c r="J144" s="182">
        <v>800</v>
      </c>
      <c r="K144" s="295">
        <v>3000</v>
      </c>
      <c r="L144" s="331"/>
      <c r="M144" s="296"/>
      <c r="N144" s="295">
        <v>3000</v>
      </c>
      <c r="O144" s="331"/>
      <c r="P144" s="296"/>
    </row>
    <row r="145" spans="1:16" ht="41.25" customHeight="1">
      <c r="A145" s="323" t="s">
        <v>565</v>
      </c>
      <c r="B145" s="324"/>
      <c r="C145" s="324"/>
      <c r="D145" s="325"/>
      <c r="E145" s="165" t="s">
        <v>98</v>
      </c>
      <c r="F145" s="165">
        <v>1101</v>
      </c>
      <c r="G145" s="320">
        <v>2310100240</v>
      </c>
      <c r="H145" s="321"/>
      <c r="I145" s="322"/>
      <c r="J145" s="182">
        <v>200</v>
      </c>
      <c r="K145" s="295">
        <v>280000</v>
      </c>
      <c r="L145" s="331"/>
      <c r="M145" s="296"/>
      <c r="N145" s="295">
        <v>280000</v>
      </c>
      <c r="O145" s="331"/>
      <c r="P145" s="296"/>
    </row>
    <row r="146" spans="1:16">
      <c r="A146" s="350" t="s">
        <v>659</v>
      </c>
      <c r="B146" s="351"/>
      <c r="C146" s="351"/>
      <c r="D146" s="352"/>
      <c r="E146" s="168"/>
      <c r="F146" s="168"/>
      <c r="G146" s="353"/>
      <c r="H146" s="354"/>
      <c r="I146" s="355"/>
      <c r="J146" s="183"/>
      <c r="K146" s="292">
        <f>K14+K61+K64+K89+K137</f>
        <v>243119842.08000001</v>
      </c>
      <c r="L146" s="356"/>
      <c r="M146" s="293"/>
      <c r="N146" s="292">
        <f>N14+N61+N64+N89+N137</f>
        <v>233359068.85000002</v>
      </c>
      <c r="O146" s="356"/>
      <c r="P146" s="293"/>
    </row>
  </sheetData>
  <mergeCells count="565">
    <mergeCell ref="A1:G1"/>
    <mergeCell ref="I1:K1"/>
    <mergeCell ref="L1:P1"/>
    <mergeCell ref="A2:G2"/>
    <mergeCell ref="I2:K2"/>
    <mergeCell ref="L2:P2"/>
    <mergeCell ref="A5:G5"/>
    <mergeCell ref="I5:P5"/>
    <mergeCell ref="A6:G6"/>
    <mergeCell ref="I6:K6"/>
    <mergeCell ref="M6:N6"/>
    <mergeCell ref="A7:P7"/>
    <mergeCell ref="A3:G3"/>
    <mergeCell ref="I3:K3"/>
    <mergeCell ref="L3:P3"/>
    <mergeCell ref="A4:G4"/>
    <mergeCell ref="I4:K4"/>
    <mergeCell ref="L4:P4"/>
    <mergeCell ref="A11:D13"/>
    <mergeCell ref="E11:E13"/>
    <mergeCell ref="F11:F13"/>
    <mergeCell ref="G11:I13"/>
    <mergeCell ref="J11:J13"/>
    <mergeCell ref="K11:P11"/>
    <mergeCell ref="K12:M13"/>
    <mergeCell ref="N12:P13"/>
    <mergeCell ref="A8:P8"/>
    <mergeCell ref="A9:D9"/>
    <mergeCell ref="G9:I9"/>
    <mergeCell ref="J9:N9"/>
    <mergeCell ref="A10:D10"/>
    <mergeCell ref="G10:I10"/>
    <mergeCell ref="J10:P10"/>
    <mergeCell ref="A16:D16"/>
    <mergeCell ref="G16:I16"/>
    <mergeCell ref="K16:M16"/>
    <mergeCell ref="N16:P16"/>
    <mergeCell ref="A17:D17"/>
    <mergeCell ref="G17:I17"/>
    <mergeCell ref="K17:M17"/>
    <mergeCell ref="N17:P17"/>
    <mergeCell ref="A14:D14"/>
    <mergeCell ref="G14:I14"/>
    <mergeCell ref="K14:M14"/>
    <mergeCell ref="N14:P14"/>
    <mergeCell ref="A15:D15"/>
    <mergeCell ref="G15:I15"/>
    <mergeCell ref="K15:M15"/>
    <mergeCell ref="N15:P15"/>
    <mergeCell ref="A20:D20"/>
    <mergeCell ref="G20:I20"/>
    <mergeCell ref="K20:M20"/>
    <mergeCell ref="N20:P20"/>
    <mergeCell ref="A21:D21"/>
    <mergeCell ref="G21:I21"/>
    <mergeCell ref="K21:M21"/>
    <mergeCell ref="N21:P21"/>
    <mergeCell ref="A18:D18"/>
    <mergeCell ref="G18:I18"/>
    <mergeCell ref="K18:M18"/>
    <mergeCell ref="N18:P18"/>
    <mergeCell ref="A19:D19"/>
    <mergeCell ref="G19:I19"/>
    <mergeCell ref="K19:M19"/>
    <mergeCell ref="N19:P19"/>
    <mergeCell ref="A24:D24"/>
    <mergeCell ref="G24:I24"/>
    <mergeCell ref="K24:M24"/>
    <mergeCell ref="N24:P24"/>
    <mergeCell ref="A25:D25"/>
    <mergeCell ref="G25:I25"/>
    <mergeCell ref="K25:M25"/>
    <mergeCell ref="N25:P25"/>
    <mergeCell ref="A22:D22"/>
    <mergeCell ref="G22:I22"/>
    <mergeCell ref="K22:M22"/>
    <mergeCell ref="N22:P22"/>
    <mergeCell ref="A23:D23"/>
    <mergeCell ref="G23:I23"/>
    <mergeCell ref="K23:M23"/>
    <mergeCell ref="N23:P23"/>
    <mergeCell ref="A28:D28"/>
    <mergeCell ref="G28:I28"/>
    <mergeCell ref="K28:M28"/>
    <mergeCell ref="N28:P28"/>
    <mergeCell ref="A29:D29"/>
    <mergeCell ref="G29:I29"/>
    <mergeCell ref="K29:M29"/>
    <mergeCell ref="N29:P29"/>
    <mergeCell ref="A26:D26"/>
    <mergeCell ref="G26:I26"/>
    <mergeCell ref="K26:M26"/>
    <mergeCell ref="N26:P26"/>
    <mergeCell ref="A27:D27"/>
    <mergeCell ref="G27:I27"/>
    <mergeCell ref="K27:M27"/>
    <mergeCell ref="N27:P27"/>
    <mergeCell ref="A34:D34"/>
    <mergeCell ref="G34:I34"/>
    <mergeCell ref="K34:M34"/>
    <mergeCell ref="N34:P34"/>
    <mergeCell ref="A36:D36"/>
    <mergeCell ref="G36:I36"/>
    <mergeCell ref="K36:M36"/>
    <mergeCell ref="N36:P36"/>
    <mergeCell ref="A30:D30"/>
    <mergeCell ref="G30:I30"/>
    <mergeCell ref="K30:M30"/>
    <mergeCell ref="N30:P30"/>
    <mergeCell ref="A33:D33"/>
    <mergeCell ref="G33:I33"/>
    <mergeCell ref="K33:M33"/>
    <mergeCell ref="N33:P33"/>
    <mergeCell ref="N35:P35"/>
    <mergeCell ref="K35:M35"/>
    <mergeCell ref="G35:I35"/>
    <mergeCell ref="A35:D35"/>
    <mergeCell ref="K31:M31"/>
    <mergeCell ref="K32:M32"/>
    <mergeCell ref="N31:P31"/>
    <mergeCell ref="N32:P32"/>
    <mergeCell ref="A39:D39"/>
    <mergeCell ref="G39:I39"/>
    <mergeCell ref="K39:M39"/>
    <mergeCell ref="N39:P39"/>
    <mergeCell ref="A37:D37"/>
    <mergeCell ref="G37:I37"/>
    <mergeCell ref="K37:M37"/>
    <mergeCell ref="N37:P37"/>
    <mergeCell ref="A38:D38"/>
    <mergeCell ref="G38:I38"/>
    <mergeCell ref="K38:M38"/>
    <mergeCell ref="N38:P38"/>
    <mergeCell ref="A42:D42"/>
    <mergeCell ref="G42:I42"/>
    <mergeCell ref="K42:M42"/>
    <mergeCell ref="N42:P42"/>
    <mergeCell ref="A43:D43"/>
    <mergeCell ref="G43:I43"/>
    <mergeCell ref="K43:M43"/>
    <mergeCell ref="N43:P43"/>
    <mergeCell ref="A40:D40"/>
    <mergeCell ref="G40:I40"/>
    <mergeCell ref="K40:M40"/>
    <mergeCell ref="N40:P40"/>
    <mergeCell ref="A41:D41"/>
    <mergeCell ref="G41:I41"/>
    <mergeCell ref="K41:M41"/>
    <mergeCell ref="N41:P41"/>
    <mergeCell ref="A46:D46"/>
    <mergeCell ref="G46:I46"/>
    <mergeCell ref="K46:M46"/>
    <mergeCell ref="N46:P46"/>
    <mergeCell ref="A47:D47"/>
    <mergeCell ref="G47:I47"/>
    <mergeCell ref="K47:M47"/>
    <mergeCell ref="N47:P47"/>
    <mergeCell ref="A44:D44"/>
    <mergeCell ref="G44:I44"/>
    <mergeCell ref="K44:M44"/>
    <mergeCell ref="N44:P44"/>
    <mergeCell ref="A45:D45"/>
    <mergeCell ref="G45:I45"/>
    <mergeCell ref="K45:M45"/>
    <mergeCell ref="N45:P45"/>
    <mergeCell ref="A50:D50"/>
    <mergeCell ref="G50:I50"/>
    <mergeCell ref="K50:M50"/>
    <mergeCell ref="N50:P50"/>
    <mergeCell ref="A48:D48"/>
    <mergeCell ref="G48:I48"/>
    <mergeCell ref="K48:M48"/>
    <mergeCell ref="N48:P48"/>
    <mergeCell ref="A49:D49"/>
    <mergeCell ref="G49:I49"/>
    <mergeCell ref="K49:M49"/>
    <mergeCell ref="N49:P49"/>
    <mergeCell ref="A53:D53"/>
    <mergeCell ref="G53:I53"/>
    <mergeCell ref="K53:M53"/>
    <mergeCell ref="N53:P53"/>
    <mergeCell ref="A54:D54"/>
    <mergeCell ref="G54:I54"/>
    <mergeCell ref="K54:M54"/>
    <mergeCell ref="N54:P54"/>
    <mergeCell ref="A51:D51"/>
    <mergeCell ref="G51:I51"/>
    <mergeCell ref="K51:M51"/>
    <mergeCell ref="N51:P51"/>
    <mergeCell ref="A52:D52"/>
    <mergeCell ref="G52:I52"/>
    <mergeCell ref="K52:M52"/>
    <mergeCell ref="N52:P52"/>
    <mergeCell ref="A57:D57"/>
    <mergeCell ref="G57:I57"/>
    <mergeCell ref="K57:M57"/>
    <mergeCell ref="N57:P57"/>
    <mergeCell ref="A58:D58"/>
    <mergeCell ref="G58:I58"/>
    <mergeCell ref="K58:M58"/>
    <mergeCell ref="N58:P58"/>
    <mergeCell ref="A55:D55"/>
    <mergeCell ref="G55:I55"/>
    <mergeCell ref="K55:M55"/>
    <mergeCell ref="N55:P55"/>
    <mergeCell ref="A56:D56"/>
    <mergeCell ref="G56:I56"/>
    <mergeCell ref="K56:M56"/>
    <mergeCell ref="N56:P56"/>
    <mergeCell ref="A61:D61"/>
    <mergeCell ref="G61:I61"/>
    <mergeCell ref="K61:M61"/>
    <mergeCell ref="N61:P61"/>
    <mergeCell ref="A62:D62"/>
    <mergeCell ref="G62:I62"/>
    <mergeCell ref="K62:M62"/>
    <mergeCell ref="N62:P62"/>
    <mergeCell ref="A59:D59"/>
    <mergeCell ref="G59:I59"/>
    <mergeCell ref="K59:M59"/>
    <mergeCell ref="N59:P59"/>
    <mergeCell ref="A60:D60"/>
    <mergeCell ref="G60:I60"/>
    <mergeCell ref="K60:M60"/>
    <mergeCell ref="N60:P60"/>
    <mergeCell ref="A65:D65"/>
    <mergeCell ref="G65:I65"/>
    <mergeCell ref="K65:M65"/>
    <mergeCell ref="N65:P65"/>
    <mergeCell ref="A66:D66"/>
    <mergeCell ref="G66:I66"/>
    <mergeCell ref="K66:M66"/>
    <mergeCell ref="N66:P66"/>
    <mergeCell ref="A63:D63"/>
    <mergeCell ref="G63:I63"/>
    <mergeCell ref="K63:M63"/>
    <mergeCell ref="N63:P63"/>
    <mergeCell ref="A64:D64"/>
    <mergeCell ref="G64:I64"/>
    <mergeCell ref="K64:M64"/>
    <mergeCell ref="N64:P64"/>
    <mergeCell ref="A69:D69"/>
    <mergeCell ref="G69:I69"/>
    <mergeCell ref="K69:M69"/>
    <mergeCell ref="N69:P69"/>
    <mergeCell ref="A70:D70"/>
    <mergeCell ref="G70:I70"/>
    <mergeCell ref="K70:M70"/>
    <mergeCell ref="N70:P70"/>
    <mergeCell ref="A67:D67"/>
    <mergeCell ref="G67:I67"/>
    <mergeCell ref="K67:M67"/>
    <mergeCell ref="N67:P67"/>
    <mergeCell ref="A68:D68"/>
    <mergeCell ref="G68:I68"/>
    <mergeCell ref="K68:M68"/>
    <mergeCell ref="N68:P68"/>
    <mergeCell ref="A73:D73"/>
    <mergeCell ref="G73:I73"/>
    <mergeCell ref="K73:M73"/>
    <mergeCell ref="N73:P73"/>
    <mergeCell ref="A74:D74"/>
    <mergeCell ref="G74:I74"/>
    <mergeCell ref="K74:M74"/>
    <mergeCell ref="N74:P74"/>
    <mergeCell ref="A71:D71"/>
    <mergeCell ref="G71:I71"/>
    <mergeCell ref="K71:M71"/>
    <mergeCell ref="N71:P71"/>
    <mergeCell ref="A72:D72"/>
    <mergeCell ref="G72:I72"/>
    <mergeCell ref="K72:M72"/>
    <mergeCell ref="N72:P72"/>
    <mergeCell ref="A77:D77"/>
    <mergeCell ref="G77:I77"/>
    <mergeCell ref="K77:M77"/>
    <mergeCell ref="N77:P77"/>
    <mergeCell ref="A75:D75"/>
    <mergeCell ref="G75:I75"/>
    <mergeCell ref="K75:M75"/>
    <mergeCell ref="N75:P75"/>
    <mergeCell ref="A76:D76"/>
    <mergeCell ref="G76:I76"/>
    <mergeCell ref="K76:M76"/>
    <mergeCell ref="N76:P76"/>
    <mergeCell ref="A79:D79"/>
    <mergeCell ref="G79:I79"/>
    <mergeCell ref="K79:M79"/>
    <mergeCell ref="N79:P79"/>
    <mergeCell ref="A80:D80"/>
    <mergeCell ref="G80:I80"/>
    <mergeCell ref="K80:M80"/>
    <mergeCell ref="N80:P80"/>
    <mergeCell ref="A78:D78"/>
    <mergeCell ref="G78:I78"/>
    <mergeCell ref="K78:M78"/>
    <mergeCell ref="N78:P78"/>
    <mergeCell ref="A83:D83"/>
    <mergeCell ref="G83:I83"/>
    <mergeCell ref="K83:M83"/>
    <mergeCell ref="N83:P83"/>
    <mergeCell ref="A84:D84"/>
    <mergeCell ref="G84:I84"/>
    <mergeCell ref="K84:M84"/>
    <mergeCell ref="N84:P84"/>
    <mergeCell ref="A81:D81"/>
    <mergeCell ref="G81:I81"/>
    <mergeCell ref="K81:M81"/>
    <mergeCell ref="N81:P81"/>
    <mergeCell ref="A82:D82"/>
    <mergeCell ref="G82:I82"/>
    <mergeCell ref="K82:M82"/>
    <mergeCell ref="N82:P82"/>
    <mergeCell ref="A86:D86"/>
    <mergeCell ref="G86:I86"/>
    <mergeCell ref="K86:M86"/>
    <mergeCell ref="N86:P86"/>
    <mergeCell ref="A87:D87"/>
    <mergeCell ref="G87:I87"/>
    <mergeCell ref="K87:M87"/>
    <mergeCell ref="N87:P87"/>
    <mergeCell ref="A85:D85"/>
    <mergeCell ref="G85:I85"/>
    <mergeCell ref="K85:M85"/>
    <mergeCell ref="N85:P85"/>
    <mergeCell ref="A89:D89"/>
    <mergeCell ref="G89:I89"/>
    <mergeCell ref="K89:M89"/>
    <mergeCell ref="N89:P89"/>
    <mergeCell ref="A90:D90"/>
    <mergeCell ref="G90:I90"/>
    <mergeCell ref="K90:M90"/>
    <mergeCell ref="N90:P90"/>
    <mergeCell ref="A88:D88"/>
    <mergeCell ref="G88:I88"/>
    <mergeCell ref="K88:M88"/>
    <mergeCell ref="N88:P88"/>
    <mergeCell ref="A93:D93"/>
    <mergeCell ref="G93:I93"/>
    <mergeCell ref="K93:M93"/>
    <mergeCell ref="N93:P93"/>
    <mergeCell ref="A94:D94"/>
    <mergeCell ref="G94:I94"/>
    <mergeCell ref="K94:M94"/>
    <mergeCell ref="N94:P94"/>
    <mergeCell ref="A91:D91"/>
    <mergeCell ref="G91:I91"/>
    <mergeCell ref="K91:M91"/>
    <mergeCell ref="N91:P91"/>
    <mergeCell ref="A92:D92"/>
    <mergeCell ref="G92:I92"/>
    <mergeCell ref="K92:M92"/>
    <mergeCell ref="N92:P92"/>
    <mergeCell ref="A97:D97"/>
    <mergeCell ref="G97:I97"/>
    <mergeCell ref="K97:M97"/>
    <mergeCell ref="N97:P97"/>
    <mergeCell ref="A98:D98"/>
    <mergeCell ref="G98:I98"/>
    <mergeCell ref="K98:M98"/>
    <mergeCell ref="N98:P98"/>
    <mergeCell ref="A95:D95"/>
    <mergeCell ref="G95:I95"/>
    <mergeCell ref="K95:M95"/>
    <mergeCell ref="N95:P95"/>
    <mergeCell ref="A96:D96"/>
    <mergeCell ref="G96:I96"/>
    <mergeCell ref="K96:M96"/>
    <mergeCell ref="N96:P96"/>
    <mergeCell ref="A99:D99"/>
    <mergeCell ref="G99:I99"/>
    <mergeCell ref="K99:M99"/>
    <mergeCell ref="N99:P99"/>
    <mergeCell ref="A100:D100"/>
    <mergeCell ref="G100:I100"/>
    <mergeCell ref="K100:M100"/>
    <mergeCell ref="N100:P100"/>
    <mergeCell ref="A103:D103"/>
    <mergeCell ref="G103:I103"/>
    <mergeCell ref="K103:M103"/>
    <mergeCell ref="N103:P103"/>
    <mergeCell ref="A104:D104"/>
    <mergeCell ref="G104:I104"/>
    <mergeCell ref="K104:M104"/>
    <mergeCell ref="N104:P104"/>
    <mergeCell ref="A101:D101"/>
    <mergeCell ref="G101:I101"/>
    <mergeCell ref="K101:M101"/>
    <mergeCell ref="N101:P101"/>
    <mergeCell ref="A102:D102"/>
    <mergeCell ref="G102:I102"/>
    <mergeCell ref="K102:M102"/>
    <mergeCell ref="N102:P102"/>
    <mergeCell ref="A107:D107"/>
    <mergeCell ref="G107:I107"/>
    <mergeCell ref="K107:M107"/>
    <mergeCell ref="N107:P107"/>
    <mergeCell ref="A108:D108"/>
    <mergeCell ref="G108:I108"/>
    <mergeCell ref="K108:M108"/>
    <mergeCell ref="N108:P108"/>
    <mergeCell ref="A105:D105"/>
    <mergeCell ref="G105:I105"/>
    <mergeCell ref="K105:M105"/>
    <mergeCell ref="N105:P105"/>
    <mergeCell ref="A106:D106"/>
    <mergeCell ref="G106:I106"/>
    <mergeCell ref="K106:M106"/>
    <mergeCell ref="N106:P106"/>
    <mergeCell ref="A111:D111"/>
    <mergeCell ref="G111:I111"/>
    <mergeCell ref="K111:M111"/>
    <mergeCell ref="N111:P111"/>
    <mergeCell ref="A112:D112"/>
    <mergeCell ref="G112:I112"/>
    <mergeCell ref="K112:M112"/>
    <mergeCell ref="N112:P112"/>
    <mergeCell ref="A109:D109"/>
    <mergeCell ref="G109:I109"/>
    <mergeCell ref="K109:M109"/>
    <mergeCell ref="N109:P109"/>
    <mergeCell ref="A110:D110"/>
    <mergeCell ref="G110:I110"/>
    <mergeCell ref="K110:M110"/>
    <mergeCell ref="N110:P110"/>
    <mergeCell ref="A115:D115"/>
    <mergeCell ref="G115:I115"/>
    <mergeCell ref="K115:M115"/>
    <mergeCell ref="N115:P115"/>
    <mergeCell ref="A113:D113"/>
    <mergeCell ref="G113:I113"/>
    <mergeCell ref="K113:M113"/>
    <mergeCell ref="N113:P113"/>
    <mergeCell ref="A114:D114"/>
    <mergeCell ref="G114:I114"/>
    <mergeCell ref="K114:M114"/>
    <mergeCell ref="N114:P114"/>
    <mergeCell ref="A117:D117"/>
    <mergeCell ref="G117:I117"/>
    <mergeCell ref="K117:M117"/>
    <mergeCell ref="N117:P117"/>
    <mergeCell ref="A118:D118"/>
    <mergeCell ref="G118:I118"/>
    <mergeCell ref="K118:M118"/>
    <mergeCell ref="N118:P118"/>
    <mergeCell ref="A116:D116"/>
    <mergeCell ref="G116:I116"/>
    <mergeCell ref="K116:M116"/>
    <mergeCell ref="N116:P116"/>
    <mergeCell ref="A121:D121"/>
    <mergeCell ref="G121:I121"/>
    <mergeCell ref="K121:M121"/>
    <mergeCell ref="N121:P121"/>
    <mergeCell ref="A119:D119"/>
    <mergeCell ref="G119:I119"/>
    <mergeCell ref="K119:M119"/>
    <mergeCell ref="N119:P119"/>
    <mergeCell ref="A120:D120"/>
    <mergeCell ref="G120:I120"/>
    <mergeCell ref="K120:M120"/>
    <mergeCell ref="N120:P120"/>
    <mergeCell ref="A124:D124"/>
    <mergeCell ref="G124:I124"/>
    <mergeCell ref="K124:M124"/>
    <mergeCell ref="N124:P124"/>
    <mergeCell ref="A125:D125"/>
    <mergeCell ref="G125:I125"/>
    <mergeCell ref="K125:M125"/>
    <mergeCell ref="N125:P125"/>
    <mergeCell ref="A122:D122"/>
    <mergeCell ref="G122:I122"/>
    <mergeCell ref="K122:M122"/>
    <mergeCell ref="N122:P122"/>
    <mergeCell ref="A123:D123"/>
    <mergeCell ref="G123:I123"/>
    <mergeCell ref="K123:M123"/>
    <mergeCell ref="N123:P123"/>
    <mergeCell ref="A128:D128"/>
    <mergeCell ref="G128:I128"/>
    <mergeCell ref="K128:M128"/>
    <mergeCell ref="N128:P128"/>
    <mergeCell ref="A129:D129"/>
    <mergeCell ref="G129:I129"/>
    <mergeCell ref="K129:M129"/>
    <mergeCell ref="N129:P129"/>
    <mergeCell ref="A126:D126"/>
    <mergeCell ref="G126:I126"/>
    <mergeCell ref="K126:M126"/>
    <mergeCell ref="N126:P126"/>
    <mergeCell ref="A127:D127"/>
    <mergeCell ref="G127:I127"/>
    <mergeCell ref="K127:M127"/>
    <mergeCell ref="N127:P127"/>
    <mergeCell ref="A130:D130"/>
    <mergeCell ref="G130:I130"/>
    <mergeCell ref="K130:M130"/>
    <mergeCell ref="N130:P130"/>
    <mergeCell ref="A131:D131"/>
    <mergeCell ref="G131:I131"/>
    <mergeCell ref="K131:M131"/>
    <mergeCell ref="N131:P131"/>
    <mergeCell ref="A132:D132"/>
    <mergeCell ref="G132:I132"/>
    <mergeCell ref="K132:M132"/>
    <mergeCell ref="N132:P132"/>
    <mergeCell ref="A133:D133"/>
    <mergeCell ref="G133:I133"/>
    <mergeCell ref="K133:M133"/>
    <mergeCell ref="N133:P133"/>
    <mergeCell ref="G135:I135"/>
    <mergeCell ref="K135:M135"/>
    <mergeCell ref="N135:P135"/>
    <mergeCell ref="A135:D135"/>
    <mergeCell ref="A137:D137"/>
    <mergeCell ref="G137:I137"/>
    <mergeCell ref="K137:M137"/>
    <mergeCell ref="N137:P137"/>
    <mergeCell ref="A138:D138"/>
    <mergeCell ref="G138:I138"/>
    <mergeCell ref="K138:M138"/>
    <mergeCell ref="N138:P138"/>
    <mergeCell ref="A134:D134"/>
    <mergeCell ref="G134:I134"/>
    <mergeCell ref="K134:M134"/>
    <mergeCell ref="N134:P134"/>
    <mergeCell ref="A136:D136"/>
    <mergeCell ref="G136:I136"/>
    <mergeCell ref="K136:M136"/>
    <mergeCell ref="N136:P136"/>
    <mergeCell ref="A142:D142"/>
    <mergeCell ref="G142:I142"/>
    <mergeCell ref="K142:M142"/>
    <mergeCell ref="N142:P142"/>
    <mergeCell ref="A139:D139"/>
    <mergeCell ref="G139:I139"/>
    <mergeCell ref="K139:M139"/>
    <mergeCell ref="N139:P139"/>
    <mergeCell ref="A140:D140"/>
    <mergeCell ref="G140:I140"/>
    <mergeCell ref="K140:M140"/>
    <mergeCell ref="N140:P140"/>
    <mergeCell ref="A31:D31"/>
    <mergeCell ref="G31:I31"/>
    <mergeCell ref="A32:D32"/>
    <mergeCell ref="G32:I32"/>
    <mergeCell ref="A146:D146"/>
    <mergeCell ref="G146:I146"/>
    <mergeCell ref="K146:M146"/>
    <mergeCell ref="N146:P146"/>
    <mergeCell ref="A145:D145"/>
    <mergeCell ref="G145:I145"/>
    <mergeCell ref="K145:M145"/>
    <mergeCell ref="N145:P145"/>
    <mergeCell ref="A143:D143"/>
    <mergeCell ref="G143:I143"/>
    <mergeCell ref="K143:M143"/>
    <mergeCell ref="N143:P143"/>
    <mergeCell ref="A144:D144"/>
    <mergeCell ref="G144:I144"/>
    <mergeCell ref="K144:M144"/>
    <mergeCell ref="N144:P144"/>
    <mergeCell ref="A141:D141"/>
    <mergeCell ref="G141:I141"/>
    <mergeCell ref="K141:M141"/>
    <mergeCell ref="N141:P141"/>
  </mergeCells>
  <pageMargins left="0.7" right="0.7" top="0.75" bottom="0.75" header="0.3" footer="0.3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workbookViewId="0">
      <selection activeCell="I19" sqref="I19"/>
    </sheetView>
  </sheetViews>
  <sheetFormatPr defaultRowHeight="15"/>
  <cols>
    <col min="1" max="1" width="46.7109375" customWidth="1"/>
    <col min="2" max="2" width="11.5703125" customWidth="1"/>
    <col min="3" max="3" width="14.28515625" customWidth="1"/>
    <col min="4" max="4" width="6" customWidth="1"/>
    <col min="5" max="5" width="4.28515625" customWidth="1"/>
    <col min="6" max="6" width="4" customWidth="1"/>
  </cols>
  <sheetData>
    <row r="1" spans="1:6" ht="15.75">
      <c r="A1" s="226" t="s">
        <v>115</v>
      </c>
      <c r="B1" s="226"/>
      <c r="C1" s="226"/>
      <c r="D1" s="226"/>
      <c r="E1" s="226"/>
      <c r="F1" s="226"/>
    </row>
    <row r="2" spans="1:6" ht="15.75">
      <c r="A2" s="226" t="s">
        <v>206</v>
      </c>
      <c r="B2" s="226"/>
      <c r="C2" s="226"/>
      <c r="D2" s="226"/>
      <c r="E2" s="226"/>
      <c r="F2" s="226"/>
    </row>
    <row r="3" spans="1:6" ht="15.75" customHeight="1">
      <c r="A3" s="32"/>
      <c r="B3" s="32"/>
      <c r="C3" s="226" t="s">
        <v>1</v>
      </c>
      <c r="D3" s="226"/>
      <c r="E3" s="226"/>
      <c r="F3" s="226"/>
    </row>
    <row r="4" spans="1:6" ht="15.75" customHeight="1">
      <c r="A4" s="32"/>
      <c r="B4" s="226" t="s">
        <v>2</v>
      </c>
      <c r="C4" s="226"/>
      <c r="D4" s="226"/>
      <c r="E4" s="226"/>
      <c r="F4" s="226"/>
    </row>
    <row r="5" spans="1:6" ht="15.75">
      <c r="A5" s="226" t="s">
        <v>543</v>
      </c>
      <c r="B5" s="226"/>
      <c r="C5" s="226"/>
      <c r="D5" s="226"/>
      <c r="E5" s="226"/>
      <c r="F5" s="226"/>
    </row>
    <row r="6" spans="1:6" ht="15.75">
      <c r="A6" s="44"/>
      <c r="B6" s="44"/>
      <c r="C6" s="44"/>
    </row>
    <row r="7" spans="1:6" ht="15.75">
      <c r="A7" s="45"/>
      <c r="B7" s="45"/>
      <c r="C7" s="45"/>
    </row>
    <row r="8" spans="1:6" ht="15.75">
      <c r="A8" s="246" t="s">
        <v>263</v>
      </c>
      <c r="B8" s="246"/>
      <c r="C8" s="246"/>
      <c r="D8" s="417"/>
      <c r="E8" s="417"/>
      <c r="F8" s="417"/>
    </row>
    <row r="9" spans="1:6" ht="15.75">
      <c r="A9" s="246" t="s">
        <v>694</v>
      </c>
      <c r="B9" s="246"/>
      <c r="C9" s="246"/>
      <c r="D9" s="418"/>
      <c r="E9" s="418"/>
      <c r="F9" s="418"/>
    </row>
    <row r="10" spans="1:6" ht="15.75">
      <c r="A10" s="246"/>
      <c r="B10" s="246"/>
      <c r="C10" s="246"/>
      <c r="D10" s="417"/>
      <c r="E10" s="417"/>
      <c r="F10" s="417"/>
    </row>
    <row r="11" spans="1:6" ht="15.75">
      <c r="A11" s="254" t="s">
        <v>286</v>
      </c>
      <c r="B11" s="254"/>
      <c r="C11" s="254"/>
      <c r="D11" s="258"/>
      <c r="E11" s="258"/>
      <c r="F11" s="258"/>
    </row>
    <row r="14" spans="1:6">
      <c r="A14" s="315" t="s">
        <v>264</v>
      </c>
      <c r="B14" s="274" t="s">
        <v>392</v>
      </c>
      <c r="C14" s="274" t="s">
        <v>482</v>
      </c>
      <c r="D14" s="274" t="s">
        <v>532</v>
      </c>
      <c r="E14" s="274"/>
      <c r="F14" s="274"/>
    </row>
    <row r="15" spans="1:6">
      <c r="A15" s="315"/>
      <c r="B15" s="274"/>
      <c r="C15" s="274"/>
      <c r="D15" s="274"/>
      <c r="E15" s="274"/>
      <c r="F15" s="274"/>
    </row>
    <row r="16" spans="1:6" ht="25.5">
      <c r="A16" s="113" t="s">
        <v>518</v>
      </c>
      <c r="B16" s="26"/>
      <c r="C16" s="26"/>
      <c r="D16" s="274"/>
      <c r="E16" s="274"/>
      <c r="F16" s="274"/>
    </row>
    <row r="17" spans="1:6">
      <c r="A17" s="3" t="s">
        <v>266</v>
      </c>
      <c r="B17" s="26"/>
      <c r="C17" s="26"/>
      <c r="D17" s="274"/>
      <c r="E17" s="274"/>
      <c r="F17" s="274"/>
    </row>
    <row r="18" spans="1:6">
      <c r="A18" s="3" t="s">
        <v>267</v>
      </c>
      <c r="B18" s="26"/>
      <c r="C18" s="26"/>
      <c r="D18" s="274"/>
      <c r="E18" s="274"/>
      <c r="F18" s="274"/>
    </row>
    <row r="19" spans="1:6">
      <c r="A19" s="113" t="s">
        <v>265</v>
      </c>
      <c r="B19" s="26">
        <v>0</v>
      </c>
      <c r="C19" s="26">
        <v>0</v>
      </c>
      <c r="D19" s="274">
        <v>0</v>
      </c>
      <c r="E19" s="274"/>
      <c r="F19" s="274"/>
    </row>
    <row r="20" spans="1:6">
      <c r="A20" s="3" t="s">
        <v>266</v>
      </c>
      <c r="B20" s="129">
        <v>0</v>
      </c>
      <c r="C20" s="129">
        <v>0</v>
      </c>
      <c r="D20" s="225">
        <v>0</v>
      </c>
      <c r="E20" s="225"/>
      <c r="F20" s="225"/>
    </row>
    <row r="21" spans="1:6">
      <c r="A21" s="3" t="s">
        <v>267</v>
      </c>
      <c r="B21" s="129">
        <v>0</v>
      </c>
      <c r="C21" s="129">
        <v>0</v>
      </c>
      <c r="D21" s="225">
        <v>0</v>
      </c>
      <c r="E21" s="225"/>
      <c r="F21" s="225"/>
    </row>
    <row r="22" spans="1:6" ht="25.5">
      <c r="A22" s="113" t="s">
        <v>268</v>
      </c>
      <c r="B22" s="26">
        <v>0</v>
      </c>
      <c r="C22" s="26">
        <v>0</v>
      </c>
      <c r="D22" s="274">
        <v>0</v>
      </c>
      <c r="E22" s="274"/>
      <c r="F22" s="274"/>
    </row>
    <row r="23" spans="1:6" ht="25.5">
      <c r="A23" s="3" t="s">
        <v>269</v>
      </c>
      <c r="B23" s="129">
        <v>0</v>
      </c>
      <c r="C23" s="129">
        <v>0</v>
      </c>
      <c r="D23" s="225">
        <v>0</v>
      </c>
      <c r="E23" s="225"/>
      <c r="F23" s="225"/>
    </row>
  </sheetData>
  <mergeCells count="21">
    <mergeCell ref="D21:F21"/>
    <mergeCell ref="D22:F22"/>
    <mergeCell ref="D23:F23"/>
    <mergeCell ref="D16:F16"/>
    <mergeCell ref="D17:F17"/>
    <mergeCell ref="D18:F18"/>
    <mergeCell ref="D19:F19"/>
    <mergeCell ref="D20:F20"/>
    <mergeCell ref="A14:A15"/>
    <mergeCell ref="C14:C15"/>
    <mergeCell ref="B14:B15"/>
    <mergeCell ref="A1:F1"/>
    <mergeCell ref="A2:F2"/>
    <mergeCell ref="C3:F3"/>
    <mergeCell ref="B4:F4"/>
    <mergeCell ref="A5:F5"/>
    <mergeCell ref="A8:F8"/>
    <mergeCell ref="A9:F9"/>
    <mergeCell ref="A10:F10"/>
    <mergeCell ref="A11:F11"/>
    <mergeCell ref="D14:F15"/>
  </mergeCells>
  <pageMargins left="0.9055118110236221" right="0.51181102362204722" top="0.74803149606299213" bottom="0.74803149606299213" header="0.31496062992125984" footer="0.31496062992125984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topLeftCell="A4" zoomScaleSheetLayoutView="100" workbookViewId="0">
      <selection activeCell="A21" sqref="A21:J26"/>
    </sheetView>
  </sheetViews>
  <sheetFormatPr defaultRowHeight="15"/>
  <cols>
    <col min="1" max="1" width="4.5703125" customWidth="1"/>
    <col min="2" max="2" width="14.7109375" customWidth="1"/>
    <col min="3" max="3" width="14.85546875" customWidth="1"/>
    <col min="5" max="5" width="6.5703125" customWidth="1"/>
    <col min="6" max="6" width="3.7109375" hidden="1" customWidth="1"/>
    <col min="7" max="7" width="9.140625" hidden="1" customWidth="1"/>
    <col min="8" max="8" width="12.7109375" customWidth="1"/>
    <col min="9" max="9" width="11.7109375" customWidth="1"/>
    <col min="10" max="10" width="10.85546875" customWidth="1"/>
  </cols>
  <sheetData>
    <row r="1" spans="1:10" ht="18.75" customHeight="1">
      <c r="A1" s="2"/>
      <c r="H1" s="226" t="s">
        <v>512</v>
      </c>
      <c r="I1" s="226"/>
      <c r="J1" s="226"/>
    </row>
    <row r="2" spans="1:10" ht="18.75" customHeight="1">
      <c r="A2" s="2"/>
      <c r="H2" s="226" t="s">
        <v>270</v>
      </c>
      <c r="I2" s="226"/>
      <c r="J2" s="226"/>
    </row>
    <row r="3" spans="1:10" ht="18.75" customHeight="1">
      <c r="A3" s="2"/>
      <c r="H3" s="226" t="s">
        <v>271</v>
      </c>
      <c r="I3" s="226"/>
      <c r="J3" s="226"/>
    </row>
    <row r="4" spans="1:10" ht="19.5" customHeight="1">
      <c r="A4" s="46"/>
      <c r="H4" s="226" t="s">
        <v>272</v>
      </c>
      <c r="I4" s="226"/>
      <c r="J4" s="226"/>
    </row>
    <row r="5" spans="1:10" ht="19.5" customHeight="1">
      <c r="A5" s="46"/>
      <c r="H5" s="226" t="s">
        <v>544</v>
      </c>
      <c r="I5" s="226"/>
      <c r="J5" s="226"/>
    </row>
    <row r="6" spans="1:10" ht="19.5">
      <c r="A6" s="46"/>
      <c r="H6" s="38"/>
      <c r="I6" s="38"/>
      <c r="J6" s="38"/>
    </row>
    <row r="7" spans="1:10">
      <c r="A7" s="246" t="s">
        <v>273</v>
      </c>
      <c r="B7" s="270"/>
      <c r="C7" s="270"/>
      <c r="D7" s="270"/>
      <c r="E7" s="270"/>
      <c r="F7" s="270"/>
      <c r="G7" s="270"/>
      <c r="H7" s="270"/>
      <c r="I7" s="270"/>
      <c r="J7" s="270"/>
    </row>
    <row r="8" spans="1:10" ht="35.25" customHeight="1">
      <c r="A8" s="246" t="s">
        <v>695</v>
      </c>
      <c r="B8" s="270"/>
      <c r="C8" s="270"/>
      <c r="D8" s="270"/>
      <c r="E8" s="270"/>
      <c r="F8" s="270"/>
      <c r="G8" s="270"/>
      <c r="H8" s="270"/>
      <c r="I8" s="270"/>
      <c r="J8" s="270"/>
    </row>
    <row r="9" spans="1:10" ht="15.75">
      <c r="A9" s="426" t="s">
        <v>696</v>
      </c>
      <c r="B9" s="426"/>
      <c r="C9" s="426"/>
      <c r="D9" s="426"/>
      <c r="E9" s="426"/>
      <c r="F9" s="426"/>
      <c r="G9" s="426"/>
      <c r="H9" s="426"/>
      <c r="I9" s="426"/>
      <c r="J9" s="426"/>
    </row>
    <row r="10" spans="1:10" ht="15.75">
      <c r="A10" s="47"/>
    </row>
    <row r="11" spans="1:10" ht="15.75">
      <c r="A11" s="47"/>
    </row>
    <row r="12" spans="1:10" ht="31.5" customHeight="1">
      <c r="A12" s="427" t="s">
        <v>697</v>
      </c>
      <c r="B12" s="428"/>
      <c r="C12" s="428"/>
      <c r="D12" s="428"/>
      <c r="E12" s="428"/>
      <c r="F12" s="428"/>
      <c r="G12" s="428"/>
      <c r="H12" s="428"/>
      <c r="I12" s="428"/>
      <c r="J12" s="428"/>
    </row>
    <row r="13" spans="1:10" ht="15.75">
      <c r="A13" s="48"/>
    </row>
    <row r="14" spans="1:10" ht="77.25" customHeight="1">
      <c r="A14" s="259" t="s">
        <v>274</v>
      </c>
      <c r="B14" s="259" t="s">
        <v>275</v>
      </c>
      <c r="C14" s="36" t="s">
        <v>276</v>
      </c>
      <c r="D14" s="421" t="s">
        <v>301</v>
      </c>
      <c r="E14" s="422"/>
      <c r="F14" s="422"/>
      <c r="G14" s="260"/>
      <c r="H14" s="36" t="s">
        <v>277</v>
      </c>
      <c r="I14" s="36" t="s">
        <v>278</v>
      </c>
      <c r="J14" s="36" t="s">
        <v>279</v>
      </c>
    </row>
    <row r="15" spans="1:10" hidden="1">
      <c r="A15" s="429"/>
      <c r="B15" s="259"/>
      <c r="C15" s="49"/>
      <c r="D15" s="430"/>
      <c r="E15" s="431"/>
      <c r="F15" s="431"/>
      <c r="G15" s="261"/>
      <c r="H15" s="39"/>
      <c r="I15" s="39"/>
      <c r="J15" s="432"/>
    </row>
    <row r="16" spans="1:10" hidden="1">
      <c r="A16" s="429"/>
      <c r="B16" s="259"/>
      <c r="C16" s="50"/>
      <c r="D16" s="423"/>
      <c r="E16" s="424"/>
      <c r="F16" s="424"/>
      <c r="G16" s="425"/>
      <c r="H16" s="50"/>
      <c r="I16" s="50"/>
      <c r="J16" s="433"/>
    </row>
    <row r="17" spans="1:10">
      <c r="A17" s="35">
        <v>1</v>
      </c>
      <c r="B17" s="35">
        <v>2</v>
      </c>
      <c r="C17" s="35">
        <v>3</v>
      </c>
      <c r="D17" s="384">
        <v>4</v>
      </c>
      <c r="E17" s="385"/>
      <c r="F17" s="385"/>
      <c r="G17" s="386"/>
      <c r="H17" s="35">
        <v>5</v>
      </c>
      <c r="I17" s="35">
        <v>6</v>
      </c>
      <c r="J17" s="35">
        <v>7</v>
      </c>
    </row>
    <row r="18" spans="1:10" ht="36" customHeight="1">
      <c r="A18" s="35"/>
      <c r="B18" s="10"/>
      <c r="C18" s="37"/>
      <c r="D18" s="236">
        <v>0</v>
      </c>
      <c r="E18" s="419"/>
      <c r="F18" s="419"/>
      <c r="G18" s="420"/>
      <c r="H18" s="35"/>
      <c r="I18" s="35"/>
      <c r="J18" s="10"/>
    </row>
    <row r="19" spans="1:10" ht="15.75">
      <c r="A19" s="48"/>
    </row>
  </sheetData>
  <mergeCells count="15">
    <mergeCell ref="A7:J7"/>
    <mergeCell ref="H1:J1"/>
    <mergeCell ref="H2:J2"/>
    <mergeCell ref="H3:J3"/>
    <mergeCell ref="H4:J4"/>
    <mergeCell ref="H5:J5"/>
    <mergeCell ref="A8:J8"/>
    <mergeCell ref="A9:J9"/>
    <mergeCell ref="A12:J12"/>
    <mergeCell ref="A14:A16"/>
    <mergeCell ref="B14:B16"/>
    <mergeCell ref="D14:G16"/>
    <mergeCell ref="J15:J16"/>
    <mergeCell ref="D17:G17"/>
    <mergeCell ref="D18:G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view="pageBreakPreview" topLeftCell="A105" zoomScale="112" zoomScaleSheetLayoutView="112" workbookViewId="0">
      <selection activeCell="B77" sqref="B77"/>
    </sheetView>
  </sheetViews>
  <sheetFormatPr defaultRowHeight="15"/>
  <cols>
    <col min="1" max="1" width="23.42578125" customWidth="1"/>
    <col min="2" max="2" width="74.5703125" customWidth="1"/>
    <col min="3" max="3" width="15.140625" customWidth="1"/>
  </cols>
  <sheetData>
    <row r="1" spans="1:3" ht="15.75" customHeight="1">
      <c r="A1" s="1"/>
      <c r="B1" s="226" t="s">
        <v>139</v>
      </c>
      <c r="C1" s="226"/>
    </row>
    <row r="2" spans="1:3" ht="15.75" customHeight="1">
      <c r="A2" s="1"/>
      <c r="B2" s="226" t="s">
        <v>0</v>
      </c>
      <c r="C2" s="226"/>
    </row>
    <row r="3" spans="1:3" ht="15.75" customHeight="1">
      <c r="A3" s="1"/>
      <c r="B3" s="245" t="s">
        <v>145</v>
      </c>
      <c r="C3" s="245"/>
    </row>
    <row r="4" spans="1:3" ht="15.75" customHeight="1">
      <c r="A4" s="1"/>
      <c r="B4" s="226" t="s">
        <v>2</v>
      </c>
      <c r="C4" s="226"/>
    </row>
    <row r="5" spans="1:3" ht="15.75" customHeight="1">
      <c r="A5" s="1"/>
      <c r="B5" s="226" t="s">
        <v>527</v>
      </c>
      <c r="C5" s="226"/>
    </row>
    <row r="6" spans="1:3" ht="15.75">
      <c r="A6" s="246"/>
      <c r="B6" s="247"/>
      <c r="C6" s="247"/>
    </row>
    <row r="7" spans="1:3">
      <c r="A7" s="244" t="s">
        <v>146</v>
      </c>
      <c r="B7" s="244"/>
      <c r="C7" s="244"/>
    </row>
    <row r="8" spans="1:3" ht="34.5" customHeight="1">
      <c r="A8" s="238" t="s">
        <v>528</v>
      </c>
      <c r="B8" s="238"/>
      <c r="C8" s="238"/>
    </row>
    <row r="9" spans="1:3" ht="15.75">
      <c r="A9" s="1"/>
      <c r="B9" s="1"/>
      <c r="C9" s="1"/>
    </row>
    <row r="10" spans="1:3" ht="20.25" customHeight="1">
      <c r="A10" s="43"/>
      <c r="B10" s="240" t="s">
        <v>286</v>
      </c>
      <c r="C10" s="240"/>
    </row>
    <row r="11" spans="1:3" ht="39" customHeight="1">
      <c r="A11" s="14" t="s">
        <v>147</v>
      </c>
      <c r="B11" s="80" t="s">
        <v>3</v>
      </c>
      <c r="C11" s="114" t="s">
        <v>529</v>
      </c>
    </row>
    <row r="12" spans="1:3">
      <c r="A12" s="15" t="s">
        <v>148</v>
      </c>
      <c r="B12" s="6" t="s">
        <v>149</v>
      </c>
      <c r="C12" s="118">
        <f>C13+C19+C33+C43+C49+C62+C67+C72+C46+C56+C89</f>
        <v>64368752.310000002</v>
      </c>
    </row>
    <row r="13" spans="1:3">
      <c r="A13" s="15" t="s">
        <v>150</v>
      </c>
      <c r="B13" s="6" t="s">
        <v>151</v>
      </c>
      <c r="C13" s="118">
        <f>C14</f>
        <v>41003500</v>
      </c>
    </row>
    <row r="14" spans="1:3" ht="14.25" customHeight="1">
      <c r="A14" s="76" t="s">
        <v>152</v>
      </c>
      <c r="B14" s="77" t="s">
        <v>153</v>
      </c>
      <c r="C14" s="115">
        <f>C15+C16+C17+C18</f>
        <v>41003500</v>
      </c>
    </row>
    <row r="15" spans="1:3" ht="53.25" customHeight="1">
      <c r="A15" s="61" t="s">
        <v>307</v>
      </c>
      <c r="B15" s="64" t="s">
        <v>154</v>
      </c>
      <c r="C15" s="85">
        <v>39820000</v>
      </c>
    </row>
    <row r="16" spans="1:3" ht="66.75" customHeight="1">
      <c r="A16" s="61" t="s">
        <v>308</v>
      </c>
      <c r="B16" s="64" t="s">
        <v>304</v>
      </c>
      <c r="C16" s="85">
        <v>93500</v>
      </c>
    </row>
    <row r="17" spans="1:3" ht="30" customHeight="1">
      <c r="A17" s="61" t="s">
        <v>309</v>
      </c>
      <c r="B17" s="64" t="s">
        <v>305</v>
      </c>
      <c r="C17" s="85">
        <v>590000</v>
      </c>
    </row>
    <row r="18" spans="1:3" ht="54.75" customHeight="1">
      <c r="A18" s="61" t="s">
        <v>310</v>
      </c>
      <c r="B18" s="64" t="s">
        <v>306</v>
      </c>
      <c r="C18" s="85">
        <v>500000</v>
      </c>
    </row>
    <row r="19" spans="1:3" ht="27" customHeight="1">
      <c r="A19" s="15" t="s">
        <v>155</v>
      </c>
      <c r="B19" s="6" t="s">
        <v>156</v>
      </c>
      <c r="C19" s="118">
        <f>C20</f>
        <v>7669950</v>
      </c>
    </row>
    <row r="20" spans="1:3" ht="27" customHeight="1">
      <c r="A20" s="61" t="s">
        <v>312</v>
      </c>
      <c r="B20" s="64" t="s">
        <v>311</v>
      </c>
      <c r="C20" s="115">
        <f>C22+C25+C28+C31</f>
        <v>7669950</v>
      </c>
    </row>
    <row r="21" spans="1:3" ht="41.25" customHeight="1">
      <c r="A21" s="86" t="s">
        <v>358</v>
      </c>
      <c r="B21" s="87" t="s">
        <v>359</v>
      </c>
      <c r="C21" s="115">
        <f>C22</f>
        <v>3632880</v>
      </c>
    </row>
    <row r="22" spans="1:3" ht="18.75" customHeight="1">
      <c r="A22" s="241" t="s">
        <v>314</v>
      </c>
      <c r="B22" s="242" t="s">
        <v>313</v>
      </c>
      <c r="C22" s="243">
        <v>3632880</v>
      </c>
    </row>
    <row r="23" spans="1:3" ht="46.5" customHeight="1">
      <c r="A23" s="241"/>
      <c r="B23" s="242"/>
      <c r="C23" s="243"/>
    </row>
    <row r="24" spans="1:3" ht="54.75" customHeight="1">
      <c r="A24" s="224" t="s">
        <v>360</v>
      </c>
      <c r="B24" s="89" t="s">
        <v>361</v>
      </c>
      <c r="C24" s="115">
        <f>C25</f>
        <v>25230</v>
      </c>
    </row>
    <row r="25" spans="1:3" ht="78" customHeight="1">
      <c r="A25" s="248" t="s">
        <v>315</v>
      </c>
      <c r="B25" s="242" t="s">
        <v>686</v>
      </c>
      <c r="C25" s="116">
        <v>25230</v>
      </c>
    </row>
    <row r="26" spans="1:3" ht="9" hidden="1" customHeight="1">
      <c r="A26" s="248"/>
      <c r="B26" s="242"/>
      <c r="C26" s="116"/>
    </row>
    <row r="27" spans="1:3" ht="42.75" customHeight="1">
      <c r="A27" s="224" t="s">
        <v>362</v>
      </c>
      <c r="B27" s="89" t="s">
        <v>363</v>
      </c>
      <c r="C27" s="116">
        <f>C28</f>
        <v>4490970</v>
      </c>
    </row>
    <row r="28" spans="1:3" ht="41.25" customHeight="1">
      <c r="A28" s="248" t="s">
        <v>316</v>
      </c>
      <c r="B28" s="242" t="s">
        <v>687</v>
      </c>
      <c r="C28" s="249">
        <v>4490970</v>
      </c>
    </row>
    <row r="29" spans="1:3" ht="25.5" customHeight="1">
      <c r="A29" s="248"/>
      <c r="B29" s="242"/>
      <c r="C29" s="249"/>
    </row>
    <row r="30" spans="1:3" ht="42" customHeight="1">
      <c r="A30" s="224" t="s">
        <v>364</v>
      </c>
      <c r="B30" s="89" t="s">
        <v>365</v>
      </c>
      <c r="C30" s="116">
        <f>C31</f>
        <v>-479130</v>
      </c>
    </row>
    <row r="31" spans="1:3" ht="66.75" customHeight="1">
      <c r="A31" s="248" t="s">
        <v>317</v>
      </c>
      <c r="B31" s="242" t="s">
        <v>688</v>
      </c>
      <c r="C31" s="250">
        <v>-479130</v>
      </c>
    </row>
    <row r="32" spans="1:3" ht="6" hidden="1" customHeight="1">
      <c r="A32" s="248"/>
      <c r="B32" s="242"/>
      <c r="C32" s="251"/>
    </row>
    <row r="33" spans="1:3" ht="14.25" customHeight="1">
      <c r="A33" s="15" t="s">
        <v>157</v>
      </c>
      <c r="B33" s="84" t="s">
        <v>158</v>
      </c>
      <c r="C33" s="118">
        <f>C36+C38+C34+C40</f>
        <v>3117000</v>
      </c>
    </row>
    <row r="34" spans="1:3" ht="18" customHeight="1">
      <c r="A34" s="61" t="s">
        <v>318</v>
      </c>
      <c r="B34" s="64" t="s">
        <v>159</v>
      </c>
      <c r="C34" s="115">
        <f>C35</f>
        <v>7000</v>
      </c>
    </row>
    <row r="35" spans="1:3" ht="17.25" customHeight="1">
      <c r="A35" s="61" t="s">
        <v>259</v>
      </c>
      <c r="B35" s="64" t="s">
        <v>159</v>
      </c>
      <c r="C35" s="115">
        <v>7000</v>
      </c>
    </row>
    <row r="36" spans="1:3" ht="15.75" customHeight="1">
      <c r="A36" s="62" t="s">
        <v>319</v>
      </c>
      <c r="B36" s="145" t="s">
        <v>160</v>
      </c>
      <c r="C36" s="115">
        <f>C37</f>
        <v>750000</v>
      </c>
    </row>
    <row r="37" spans="1:3">
      <c r="A37" s="62" t="s">
        <v>261</v>
      </c>
      <c r="B37" s="145" t="s">
        <v>160</v>
      </c>
      <c r="C37" s="85">
        <v>750000</v>
      </c>
    </row>
    <row r="38" spans="1:3">
      <c r="A38" s="61" t="s">
        <v>321</v>
      </c>
      <c r="B38" s="64" t="s">
        <v>320</v>
      </c>
      <c r="C38" s="115">
        <f>C39</f>
        <v>800000</v>
      </c>
    </row>
    <row r="39" spans="1:3" ht="27.75" customHeight="1">
      <c r="A39" s="61" t="s">
        <v>260</v>
      </c>
      <c r="B39" s="64" t="s">
        <v>342</v>
      </c>
      <c r="C39" s="85">
        <v>800000</v>
      </c>
    </row>
    <row r="40" spans="1:3" ht="23.25" customHeight="1">
      <c r="A40" s="61" t="s">
        <v>510</v>
      </c>
      <c r="B40" s="54" t="s">
        <v>509</v>
      </c>
      <c r="C40" s="85">
        <f>C41+C42</f>
        <v>1560000</v>
      </c>
    </row>
    <row r="41" spans="1:3" ht="27.75" customHeight="1">
      <c r="A41" s="108" t="s">
        <v>508</v>
      </c>
      <c r="B41" s="54" t="s">
        <v>477</v>
      </c>
      <c r="C41" s="85">
        <v>800000</v>
      </c>
    </row>
    <row r="42" spans="1:3" s="139" customFormat="1" ht="42" customHeight="1">
      <c r="A42" s="108" t="s">
        <v>624</v>
      </c>
      <c r="B42" s="54" t="s">
        <v>627</v>
      </c>
      <c r="C42" s="85">
        <v>760000</v>
      </c>
    </row>
    <row r="43" spans="1:3" ht="27.75" customHeight="1">
      <c r="A43" s="15" t="s">
        <v>161</v>
      </c>
      <c r="B43" s="6" t="s">
        <v>162</v>
      </c>
      <c r="C43" s="118">
        <f t="shared" ref="C43:C44" si="0">C44</f>
        <v>950000</v>
      </c>
    </row>
    <row r="44" spans="1:3" ht="18" customHeight="1">
      <c r="A44" s="76" t="s">
        <v>163</v>
      </c>
      <c r="B44" s="59" t="s">
        <v>164</v>
      </c>
      <c r="C44" s="115">
        <f t="shared" si="0"/>
        <v>950000</v>
      </c>
    </row>
    <row r="45" spans="1:3" ht="17.25" customHeight="1">
      <c r="A45" s="79" t="s">
        <v>165</v>
      </c>
      <c r="B45" s="59" t="s">
        <v>166</v>
      </c>
      <c r="C45" s="85">
        <v>950000</v>
      </c>
    </row>
    <row r="46" spans="1:3" ht="17.25" customHeight="1">
      <c r="A46" s="81" t="s">
        <v>366</v>
      </c>
      <c r="B46" s="84" t="s">
        <v>367</v>
      </c>
      <c r="C46" s="91">
        <f>C47</f>
        <v>180000</v>
      </c>
    </row>
    <row r="47" spans="1:3" ht="26.25" customHeight="1">
      <c r="A47" s="79" t="s">
        <v>368</v>
      </c>
      <c r="B47" s="59" t="s">
        <v>369</v>
      </c>
      <c r="C47" s="85">
        <f>C48</f>
        <v>180000</v>
      </c>
    </row>
    <row r="48" spans="1:3" ht="27.75" customHeight="1">
      <c r="A48" s="79" t="s">
        <v>370</v>
      </c>
      <c r="B48" s="59" t="s">
        <v>371</v>
      </c>
      <c r="C48" s="85">
        <v>180000</v>
      </c>
    </row>
    <row r="49" spans="1:3" ht="29.25" customHeight="1">
      <c r="A49" s="15" t="s">
        <v>167</v>
      </c>
      <c r="B49" s="6" t="s">
        <v>168</v>
      </c>
      <c r="C49" s="118">
        <f>C50</f>
        <v>5876877.8399999999</v>
      </c>
    </row>
    <row r="50" spans="1:3" ht="54.75" customHeight="1">
      <c r="A50" s="61" t="s">
        <v>322</v>
      </c>
      <c r="B50" s="64" t="s">
        <v>169</v>
      </c>
      <c r="C50" s="115">
        <f>C51+C54</f>
        <v>5876877.8399999999</v>
      </c>
    </row>
    <row r="51" spans="1:3" ht="40.5" customHeight="1">
      <c r="A51" s="76" t="s">
        <v>170</v>
      </c>
      <c r="B51" s="64" t="s">
        <v>171</v>
      </c>
      <c r="C51" s="115">
        <f>C52+C53</f>
        <v>5541591</v>
      </c>
    </row>
    <row r="52" spans="1:3" ht="54" customHeight="1">
      <c r="A52" s="79" t="s">
        <v>284</v>
      </c>
      <c r="B52" s="64" t="s">
        <v>323</v>
      </c>
      <c r="C52" s="85">
        <v>4998991</v>
      </c>
    </row>
    <row r="53" spans="1:3" ht="53.25" customHeight="1">
      <c r="A53" s="79" t="s">
        <v>172</v>
      </c>
      <c r="B53" s="64" t="s">
        <v>324</v>
      </c>
      <c r="C53" s="85">
        <v>542600</v>
      </c>
    </row>
    <row r="54" spans="1:3" ht="53.25" customHeight="1">
      <c r="A54" s="61" t="s">
        <v>325</v>
      </c>
      <c r="B54" s="64" t="s">
        <v>513</v>
      </c>
      <c r="C54" s="115">
        <f>C55</f>
        <v>335286.84000000003</v>
      </c>
    </row>
    <row r="55" spans="1:3" ht="40.5" customHeight="1">
      <c r="A55" s="61" t="s">
        <v>257</v>
      </c>
      <c r="B55" s="64" t="s">
        <v>173</v>
      </c>
      <c r="C55" s="85">
        <v>335286.84000000003</v>
      </c>
    </row>
    <row r="56" spans="1:3">
      <c r="A56" s="15" t="s">
        <v>483</v>
      </c>
      <c r="B56" s="101" t="s">
        <v>484</v>
      </c>
      <c r="C56" s="91">
        <f>C57</f>
        <v>769730</v>
      </c>
    </row>
    <row r="57" spans="1:3">
      <c r="A57" s="100" t="s">
        <v>485</v>
      </c>
      <c r="B57" s="59" t="s">
        <v>486</v>
      </c>
      <c r="C57" s="85">
        <f>C58+C59+C60+C61</f>
        <v>769730</v>
      </c>
    </row>
    <row r="58" spans="1:3" ht="26.25">
      <c r="A58" s="99" t="s">
        <v>487</v>
      </c>
      <c r="B58" s="98" t="s">
        <v>488</v>
      </c>
      <c r="C58" s="85">
        <v>16480</v>
      </c>
    </row>
    <row r="59" spans="1:3">
      <c r="A59" s="99" t="s">
        <v>489</v>
      </c>
      <c r="B59" s="98" t="s">
        <v>490</v>
      </c>
      <c r="C59" s="85">
        <v>2030</v>
      </c>
    </row>
    <row r="60" spans="1:3">
      <c r="A60" s="99" t="s">
        <v>491</v>
      </c>
      <c r="B60" s="98" t="s">
        <v>492</v>
      </c>
      <c r="C60" s="85">
        <v>643420</v>
      </c>
    </row>
    <row r="61" spans="1:3">
      <c r="A61" s="99" t="s">
        <v>493</v>
      </c>
      <c r="B61" s="98" t="s">
        <v>494</v>
      </c>
      <c r="C61" s="85">
        <v>107800</v>
      </c>
    </row>
    <row r="62" spans="1:3" ht="29.25" customHeight="1">
      <c r="A62" s="15" t="s">
        <v>174</v>
      </c>
      <c r="B62" s="6" t="s">
        <v>296</v>
      </c>
      <c r="C62" s="118">
        <f t="shared" ref="C62:C63" si="1">C63</f>
        <v>2382401</v>
      </c>
    </row>
    <row r="63" spans="1:3" ht="19.5" customHeight="1">
      <c r="A63" s="76" t="s">
        <v>175</v>
      </c>
      <c r="B63" s="64" t="s">
        <v>176</v>
      </c>
      <c r="C63" s="115">
        <f t="shared" si="1"/>
        <v>2382401</v>
      </c>
    </row>
    <row r="64" spans="1:3" ht="17.25" customHeight="1">
      <c r="A64" s="76" t="s">
        <v>177</v>
      </c>
      <c r="B64" s="64" t="s">
        <v>178</v>
      </c>
      <c r="C64" s="115">
        <f>C65+C66</f>
        <v>2382401</v>
      </c>
    </row>
    <row r="65" spans="1:3" ht="25.5" customHeight="1">
      <c r="A65" s="79" t="s">
        <v>179</v>
      </c>
      <c r="B65" s="64" t="s">
        <v>180</v>
      </c>
      <c r="C65" s="85">
        <v>15000</v>
      </c>
    </row>
    <row r="66" spans="1:3" ht="27.75" customHeight="1">
      <c r="A66" s="79" t="s">
        <v>181</v>
      </c>
      <c r="B66" s="77" t="s">
        <v>180</v>
      </c>
      <c r="C66" s="85">
        <v>2367401</v>
      </c>
    </row>
    <row r="67" spans="1:3" ht="27.75" customHeight="1">
      <c r="A67" s="15" t="s">
        <v>182</v>
      </c>
      <c r="B67" s="6" t="s">
        <v>183</v>
      </c>
      <c r="C67" s="118">
        <f>C68</f>
        <v>1812200</v>
      </c>
    </row>
    <row r="68" spans="1:3" ht="26.25" customHeight="1">
      <c r="A68" s="61" t="s">
        <v>329</v>
      </c>
      <c r="B68" s="64" t="s">
        <v>326</v>
      </c>
      <c r="C68" s="115">
        <f>C69</f>
        <v>1812200</v>
      </c>
    </row>
    <row r="69" spans="1:3" ht="25.5" customHeight="1">
      <c r="A69" s="61" t="s">
        <v>330</v>
      </c>
      <c r="B69" s="64" t="s">
        <v>184</v>
      </c>
      <c r="C69" s="115">
        <f>C70+C71</f>
        <v>1812200</v>
      </c>
    </row>
    <row r="70" spans="1:3" ht="39.75" customHeight="1">
      <c r="A70" s="61" t="s">
        <v>331</v>
      </c>
      <c r="B70" s="64" t="s">
        <v>327</v>
      </c>
      <c r="C70" s="85">
        <v>1640900</v>
      </c>
    </row>
    <row r="71" spans="1:3" ht="29.25" customHeight="1">
      <c r="A71" s="61" t="s">
        <v>332</v>
      </c>
      <c r="B71" s="64" t="s">
        <v>328</v>
      </c>
      <c r="C71" s="85">
        <v>171300</v>
      </c>
    </row>
    <row r="72" spans="1:3" ht="17.25" customHeight="1">
      <c r="A72" s="15" t="s">
        <v>185</v>
      </c>
      <c r="B72" s="84" t="s">
        <v>186</v>
      </c>
      <c r="C72" s="118">
        <f>C73+C74+C75+C76+C77+C78+C79+C80+C81+C82+C83+C84+C85+C86+C87+C88</f>
        <v>605093.47</v>
      </c>
    </row>
    <row r="73" spans="1:3" ht="54.75" customHeight="1">
      <c r="A73" s="79" t="s">
        <v>372</v>
      </c>
      <c r="B73" s="92" t="s">
        <v>373</v>
      </c>
      <c r="C73" s="115">
        <v>3090.57</v>
      </c>
    </row>
    <row r="74" spans="1:3" ht="65.25" customHeight="1">
      <c r="A74" s="79" t="s">
        <v>374</v>
      </c>
      <c r="B74" s="92" t="s">
        <v>375</v>
      </c>
      <c r="C74" s="115">
        <v>4512.5</v>
      </c>
    </row>
    <row r="75" spans="1:3" ht="53.25" customHeight="1">
      <c r="A75" s="79" t="s">
        <v>376</v>
      </c>
      <c r="B75" s="92" t="s">
        <v>377</v>
      </c>
      <c r="C75" s="115">
        <v>1250</v>
      </c>
    </row>
    <row r="76" spans="1:3" ht="54" customHeight="1">
      <c r="A76" s="93" t="s">
        <v>378</v>
      </c>
      <c r="B76" s="94" t="s">
        <v>379</v>
      </c>
      <c r="C76" s="85">
        <v>4840.3999999999996</v>
      </c>
    </row>
    <row r="77" spans="1:3" ht="64.5">
      <c r="A77" s="61" t="s">
        <v>380</v>
      </c>
      <c r="B77" s="64" t="s">
        <v>689</v>
      </c>
      <c r="C77" s="137">
        <v>9300</v>
      </c>
    </row>
    <row r="78" spans="1:3" ht="55.5" customHeight="1">
      <c r="A78" s="160" t="s">
        <v>608</v>
      </c>
      <c r="B78" s="161" t="s">
        <v>373</v>
      </c>
      <c r="C78" s="69">
        <v>5000</v>
      </c>
    </row>
    <row r="79" spans="1:3" ht="66" customHeight="1">
      <c r="A79" s="160" t="s">
        <v>609</v>
      </c>
      <c r="B79" s="161" t="s">
        <v>375</v>
      </c>
      <c r="C79" s="69">
        <v>41100</v>
      </c>
    </row>
    <row r="80" spans="1:3" ht="55.5" customHeight="1">
      <c r="A80" s="160" t="s">
        <v>610</v>
      </c>
      <c r="B80" s="161" t="s">
        <v>377</v>
      </c>
      <c r="C80" s="69">
        <v>14950</v>
      </c>
    </row>
    <row r="81" spans="1:3" ht="55.5" customHeight="1">
      <c r="A81" s="160" t="s">
        <v>615</v>
      </c>
      <c r="B81" s="161" t="s">
        <v>611</v>
      </c>
      <c r="C81" s="69">
        <v>32250</v>
      </c>
    </row>
    <row r="82" spans="1:3" ht="55.5" customHeight="1">
      <c r="A82" s="160" t="s">
        <v>616</v>
      </c>
      <c r="B82" s="161" t="s">
        <v>612</v>
      </c>
      <c r="C82" s="69">
        <v>25000</v>
      </c>
    </row>
    <row r="83" spans="1:3" ht="55.5" customHeight="1">
      <c r="A83" s="160" t="s">
        <v>613</v>
      </c>
      <c r="B83" s="161" t="s">
        <v>614</v>
      </c>
      <c r="C83" s="69">
        <v>56000</v>
      </c>
    </row>
    <row r="84" spans="1:3" ht="67.5" customHeight="1">
      <c r="A84" s="160" t="s">
        <v>617</v>
      </c>
      <c r="B84" s="161" t="s">
        <v>690</v>
      </c>
      <c r="C84" s="69">
        <v>62600</v>
      </c>
    </row>
    <row r="85" spans="1:3" ht="68.25" customHeight="1">
      <c r="A85" s="160" t="s">
        <v>618</v>
      </c>
      <c r="B85" s="161" t="s">
        <v>619</v>
      </c>
      <c r="C85" s="69">
        <v>300</v>
      </c>
    </row>
    <row r="86" spans="1:3" ht="57" customHeight="1">
      <c r="A86" s="160" t="s">
        <v>620</v>
      </c>
      <c r="B86" s="161" t="s">
        <v>621</v>
      </c>
      <c r="C86" s="69">
        <v>13500</v>
      </c>
    </row>
    <row r="87" spans="1:3" ht="55.5" customHeight="1">
      <c r="A87" s="160" t="s">
        <v>622</v>
      </c>
      <c r="B87" s="161" t="s">
        <v>623</v>
      </c>
      <c r="C87" s="69">
        <v>156650</v>
      </c>
    </row>
    <row r="88" spans="1:3" ht="55.5" customHeight="1">
      <c r="A88" s="160" t="s">
        <v>691</v>
      </c>
      <c r="B88" s="161" t="s">
        <v>379</v>
      </c>
      <c r="C88" s="69">
        <v>174750</v>
      </c>
    </row>
    <row r="89" spans="1:3" ht="16.5" customHeight="1">
      <c r="A89" s="15" t="s">
        <v>187</v>
      </c>
      <c r="B89" s="84" t="s">
        <v>188</v>
      </c>
      <c r="C89" s="138">
        <f t="shared" ref="C89:C90" si="2">C90</f>
        <v>2000</v>
      </c>
    </row>
    <row r="90" spans="1:3" ht="19.5" customHeight="1">
      <c r="A90" s="76" t="s">
        <v>189</v>
      </c>
      <c r="B90" s="59" t="s">
        <v>190</v>
      </c>
      <c r="C90" s="137">
        <f t="shared" si="2"/>
        <v>2000</v>
      </c>
    </row>
    <row r="91" spans="1:3" ht="18" customHeight="1">
      <c r="A91" s="79" t="s">
        <v>191</v>
      </c>
      <c r="B91" s="59" t="s">
        <v>192</v>
      </c>
      <c r="C91" s="85">
        <v>2000</v>
      </c>
    </row>
    <row r="92" spans="1:3" ht="17.25" customHeight="1">
      <c r="A92" s="15" t="s">
        <v>193</v>
      </c>
      <c r="B92" s="6" t="s">
        <v>194</v>
      </c>
      <c r="C92" s="138">
        <f>C93</f>
        <v>207061403.31</v>
      </c>
    </row>
    <row r="93" spans="1:3" ht="31.5" customHeight="1">
      <c r="A93" s="15" t="s">
        <v>195</v>
      </c>
      <c r="B93" s="6" t="s">
        <v>196</v>
      </c>
      <c r="C93" s="138">
        <f>C94+C99+C110+C119</f>
        <v>207061403.31</v>
      </c>
    </row>
    <row r="94" spans="1:3" ht="17.25" customHeight="1">
      <c r="A94" s="15" t="s">
        <v>287</v>
      </c>
      <c r="B94" s="6" t="s">
        <v>232</v>
      </c>
      <c r="C94" s="138">
        <f t="shared" ref="C94" si="3">C95</f>
        <v>92720200</v>
      </c>
    </row>
    <row r="95" spans="1:3" ht="16.5" customHeight="1">
      <c r="A95" s="76" t="s">
        <v>288</v>
      </c>
      <c r="B95" s="77" t="s">
        <v>197</v>
      </c>
      <c r="C95" s="137">
        <f>C96</f>
        <v>92720200</v>
      </c>
    </row>
    <row r="96" spans="1:3" ht="26.25">
      <c r="A96" s="79" t="s">
        <v>289</v>
      </c>
      <c r="B96" s="112" t="s">
        <v>514</v>
      </c>
      <c r="C96" s="85">
        <v>92720200</v>
      </c>
    </row>
    <row r="97" spans="1:3" ht="18" customHeight="1">
      <c r="A97" s="79" t="s">
        <v>290</v>
      </c>
      <c r="B97" s="77" t="s">
        <v>285</v>
      </c>
      <c r="C97" s="137">
        <f>C98</f>
        <v>22469672.34</v>
      </c>
    </row>
    <row r="98" spans="1:3" ht="26.25" customHeight="1">
      <c r="A98" s="79" t="s">
        <v>291</v>
      </c>
      <c r="B98" s="77" t="s">
        <v>283</v>
      </c>
      <c r="C98" s="69">
        <f>C99</f>
        <v>22469672.34</v>
      </c>
    </row>
    <row r="99" spans="1:3" ht="27" customHeight="1">
      <c r="A99" s="15" t="s">
        <v>292</v>
      </c>
      <c r="B99" s="6" t="s">
        <v>198</v>
      </c>
      <c r="C99" s="68">
        <f>C100+C102+C104+C106+C108</f>
        <v>22469672.34</v>
      </c>
    </row>
    <row r="100" spans="1:3" ht="43.5" customHeight="1">
      <c r="A100" s="52" t="s">
        <v>478</v>
      </c>
      <c r="B100" s="51" t="s">
        <v>479</v>
      </c>
      <c r="C100" s="69">
        <f>C101</f>
        <v>3867710.4</v>
      </c>
    </row>
    <row r="101" spans="1:3" ht="40.5" customHeight="1">
      <c r="A101" s="52" t="s">
        <v>480</v>
      </c>
      <c r="B101" s="51" t="s">
        <v>481</v>
      </c>
      <c r="C101" s="69">
        <v>3867710.4</v>
      </c>
    </row>
    <row r="102" spans="1:3" ht="55.5" customHeight="1">
      <c r="A102" s="95" t="s">
        <v>381</v>
      </c>
      <c r="B102" s="96" t="s">
        <v>382</v>
      </c>
      <c r="C102" s="137">
        <f t="shared" ref="C102" si="4">C103</f>
        <v>9402266.2100000009</v>
      </c>
    </row>
    <row r="103" spans="1:3" ht="54" customHeight="1">
      <c r="A103" s="95" t="s">
        <v>383</v>
      </c>
      <c r="B103" s="96" t="s">
        <v>384</v>
      </c>
      <c r="C103" s="85">
        <v>9402266.2100000009</v>
      </c>
    </row>
    <row r="104" spans="1:3" s="147" customFormat="1" ht="32.25" customHeight="1">
      <c r="A104" s="146" t="s">
        <v>628</v>
      </c>
      <c r="B104" s="97" t="s">
        <v>630</v>
      </c>
      <c r="C104" s="85">
        <f>C105</f>
        <v>175866.26</v>
      </c>
    </row>
    <row r="105" spans="1:3" s="139" customFormat="1" ht="26.25" customHeight="1">
      <c r="A105" s="146" t="s">
        <v>629</v>
      </c>
      <c r="B105" s="96" t="s">
        <v>625</v>
      </c>
      <c r="C105" s="85">
        <v>175866.26</v>
      </c>
    </row>
    <row r="106" spans="1:3" s="147" customFormat="1" ht="39.75" customHeight="1">
      <c r="A106" s="146" t="s">
        <v>631</v>
      </c>
      <c r="B106" s="96" t="s">
        <v>633</v>
      </c>
      <c r="C106" s="85">
        <f>C107</f>
        <v>4349898.99</v>
      </c>
    </row>
    <row r="107" spans="1:3" s="139" customFormat="1" ht="40.5" customHeight="1">
      <c r="A107" s="146" t="s">
        <v>632</v>
      </c>
      <c r="B107" s="96" t="s">
        <v>626</v>
      </c>
      <c r="C107" s="85">
        <v>4349898.99</v>
      </c>
    </row>
    <row r="108" spans="1:3">
      <c r="A108" s="76" t="s">
        <v>293</v>
      </c>
      <c r="B108" s="60" t="s">
        <v>199</v>
      </c>
      <c r="C108" s="137">
        <f>C109</f>
        <v>4673930.4800000004</v>
      </c>
    </row>
    <row r="109" spans="1:3">
      <c r="A109" s="79" t="s">
        <v>294</v>
      </c>
      <c r="B109" s="60" t="s">
        <v>200</v>
      </c>
      <c r="C109" s="137">
        <v>4673930.4800000004</v>
      </c>
    </row>
    <row r="110" spans="1:3" ht="16.5" customHeight="1">
      <c r="A110" s="15" t="s">
        <v>295</v>
      </c>
      <c r="B110" s="63" t="s">
        <v>333</v>
      </c>
      <c r="C110" s="91">
        <f>C111+C113+C115+C117</f>
        <v>87731170.969999999</v>
      </c>
    </row>
    <row r="111" spans="1:3" ht="26.25">
      <c r="A111" s="76" t="s">
        <v>357</v>
      </c>
      <c r="B111" s="64" t="s">
        <v>201</v>
      </c>
      <c r="C111" s="137">
        <f>C112</f>
        <v>1833233.28</v>
      </c>
    </row>
    <row r="112" spans="1:3" ht="26.25">
      <c r="A112" s="79" t="s">
        <v>356</v>
      </c>
      <c r="B112" s="64" t="s">
        <v>202</v>
      </c>
      <c r="C112" s="137">
        <v>1833233.28</v>
      </c>
    </row>
    <row r="113" spans="1:3" ht="42" customHeight="1">
      <c r="A113" s="62" t="s">
        <v>338</v>
      </c>
      <c r="B113" s="64" t="s">
        <v>334</v>
      </c>
      <c r="C113" s="137">
        <f>C114</f>
        <v>1869337.14</v>
      </c>
    </row>
    <row r="114" spans="1:3" ht="41.25" customHeight="1">
      <c r="A114" s="62" t="s">
        <v>341</v>
      </c>
      <c r="B114" s="64" t="s">
        <v>335</v>
      </c>
      <c r="C114" s="85">
        <v>1869337.14</v>
      </c>
    </row>
    <row r="115" spans="1:3" ht="41.25" customHeight="1">
      <c r="A115" s="62" t="s">
        <v>339</v>
      </c>
      <c r="B115" s="64" t="s">
        <v>336</v>
      </c>
      <c r="C115" s="137">
        <f>C116</f>
        <v>659.05</v>
      </c>
    </row>
    <row r="116" spans="1:3" ht="42" customHeight="1">
      <c r="A116" s="62" t="s">
        <v>297</v>
      </c>
      <c r="B116" s="64" t="s">
        <v>337</v>
      </c>
      <c r="C116" s="85">
        <v>659.05</v>
      </c>
    </row>
    <row r="117" spans="1:3">
      <c r="A117" s="62" t="s">
        <v>340</v>
      </c>
      <c r="B117" s="64" t="s">
        <v>203</v>
      </c>
      <c r="C117" s="85">
        <f>C118</f>
        <v>84027941.5</v>
      </c>
    </row>
    <row r="118" spans="1:3">
      <c r="A118" s="62" t="s">
        <v>298</v>
      </c>
      <c r="B118" s="64" t="s">
        <v>204</v>
      </c>
      <c r="C118" s="85">
        <v>84027941.5</v>
      </c>
    </row>
    <row r="119" spans="1:3">
      <c r="A119" s="55" t="s">
        <v>385</v>
      </c>
      <c r="B119" s="56" t="s">
        <v>386</v>
      </c>
      <c r="C119" s="91">
        <f>C120</f>
        <v>4140360</v>
      </c>
    </row>
    <row r="120" spans="1:3" ht="39">
      <c r="A120" s="82" t="s">
        <v>390</v>
      </c>
      <c r="B120" s="51" t="s">
        <v>515</v>
      </c>
      <c r="C120" s="85">
        <f>C121</f>
        <v>4140360</v>
      </c>
    </row>
    <row r="121" spans="1:3" ht="39">
      <c r="A121" s="82" t="s">
        <v>391</v>
      </c>
      <c r="B121" s="51" t="s">
        <v>516</v>
      </c>
      <c r="C121" s="85">
        <v>4140360</v>
      </c>
    </row>
    <row r="122" spans="1:3">
      <c r="A122" s="16"/>
      <c r="B122" s="6" t="s">
        <v>205</v>
      </c>
      <c r="C122" s="138">
        <f>C12+C92</f>
        <v>271430155.62</v>
      </c>
    </row>
  </sheetData>
  <mergeCells count="20">
    <mergeCell ref="B25:B26"/>
    <mergeCell ref="A28:A29"/>
    <mergeCell ref="B28:B29"/>
    <mergeCell ref="C28:C29"/>
    <mergeCell ref="A31:A32"/>
    <mergeCell ref="B31:B32"/>
    <mergeCell ref="A25:A26"/>
    <mergeCell ref="C31:C32"/>
    <mergeCell ref="A7:C7"/>
    <mergeCell ref="B1:C1"/>
    <mergeCell ref="B2:C2"/>
    <mergeCell ref="B3:C3"/>
    <mergeCell ref="B4:C4"/>
    <mergeCell ref="B5:C5"/>
    <mergeCell ref="A6:C6"/>
    <mergeCell ref="A8:C8"/>
    <mergeCell ref="B10:C10"/>
    <mergeCell ref="A22:A23"/>
    <mergeCell ref="B22:B23"/>
    <mergeCell ref="C22:C23"/>
  </mergeCells>
  <pageMargins left="0.31496062992125984" right="0.31496062992125984" top="0.35433070866141736" bottom="0.35433070866141736" header="0" footer="0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9"/>
  <sheetViews>
    <sheetView view="pageBreakPreview" topLeftCell="A104" zoomScaleSheetLayoutView="100" workbookViewId="0">
      <selection activeCell="B89" sqref="B89"/>
    </sheetView>
  </sheetViews>
  <sheetFormatPr defaultRowHeight="15"/>
  <cols>
    <col min="1" max="1" width="24.140625" customWidth="1"/>
    <col min="2" max="2" width="56.42578125" customWidth="1"/>
    <col min="3" max="3" width="15.42578125" customWidth="1"/>
    <col min="4" max="4" width="15" customWidth="1"/>
  </cols>
  <sheetData>
    <row r="1" spans="1:4" ht="15.75" customHeight="1">
      <c r="A1" s="1"/>
      <c r="B1" s="226" t="s">
        <v>282</v>
      </c>
      <c r="C1" s="226"/>
      <c r="D1" s="226"/>
    </row>
    <row r="2" spans="1:4" ht="15.75" customHeight="1">
      <c r="A2" s="1"/>
      <c r="B2" s="226" t="s">
        <v>0</v>
      </c>
      <c r="C2" s="226"/>
      <c r="D2" s="226"/>
    </row>
    <row r="3" spans="1:4" ht="15.75" customHeight="1">
      <c r="A3" s="1"/>
      <c r="B3" s="245" t="s">
        <v>145</v>
      </c>
      <c r="C3" s="245"/>
      <c r="D3" s="245"/>
    </row>
    <row r="4" spans="1:4" ht="15.75" customHeight="1">
      <c r="A4" s="1"/>
      <c r="B4" s="226" t="s">
        <v>2</v>
      </c>
      <c r="C4" s="226"/>
      <c r="D4" s="226"/>
    </row>
    <row r="5" spans="1:4" ht="15.75" customHeight="1">
      <c r="A5" s="1"/>
      <c r="B5" s="226" t="s">
        <v>531</v>
      </c>
      <c r="C5" s="226"/>
      <c r="D5" s="226"/>
    </row>
    <row r="6" spans="1:4" ht="15.75">
      <c r="A6" s="246"/>
      <c r="B6" s="247"/>
      <c r="C6" s="247"/>
      <c r="D6" s="247"/>
    </row>
    <row r="7" spans="1:4">
      <c r="A7" s="244" t="s">
        <v>146</v>
      </c>
      <c r="B7" s="244"/>
      <c r="C7" s="244"/>
      <c r="D7" s="244"/>
    </row>
    <row r="8" spans="1:4" ht="37.5" customHeight="1">
      <c r="A8" s="238" t="s">
        <v>530</v>
      </c>
      <c r="B8" s="238"/>
      <c r="C8" s="238"/>
      <c r="D8" s="238"/>
    </row>
    <row r="9" spans="1:4" ht="15.75">
      <c r="A9" s="1"/>
      <c r="B9" s="1"/>
      <c r="C9" s="1"/>
      <c r="D9" s="1"/>
    </row>
    <row r="10" spans="1:4" ht="20.25" customHeight="1">
      <c r="A10" s="1"/>
      <c r="B10" s="254" t="s">
        <v>286</v>
      </c>
      <c r="C10" s="254"/>
      <c r="D10" s="254"/>
    </row>
    <row r="11" spans="1:4" ht="26.25" customHeight="1">
      <c r="A11" s="235" t="s">
        <v>147</v>
      </c>
      <c r="B11" s="235" t="s">
        <v>3</v>
      </c>
      <c r="C11" s="252" t="s">
        <v>231</v>
      </c>
      <c r="D11" s="253"/>
    </row>
    <row r="12" spans="1:4" ht="21.75" customHeight="1">
      <c r="A12" s="235"/>
      <c r="B12" s="235"/>
      <c r="C12" s="114" t="s">
        <v>482</v>
      </c>
      <c r="D12" s="114" t="s">
        <v>532</v>
      </c>
    </row>
    <row r="13" spans="1:4">
      <c r="A13" s="15" t="s">
        <v>148</v>
      </c>
      <c r="B13" s="6" t="s">
        <v>149</v>
      </c>
      <c r="C13" s="118">
        <f>C14+C20+C34+C44+C50+C63+C68+C73+C90+C47+C57</f>
        <v>65947117.989999995</v>
      </c>
      <c r="D13" s="106">
        <f>D14+D20+D34+D44+D50+D63+D68+D73+D90+D47+D57</f>
        <v>67743838.469999999</v>
      </c>
    </row>
    <row r="14" spans="1:4">
      <c r="A14" s="15" t="s">
        <v>150</v>
      </c>
      <c r="B14" s="6" t="s">
        <v>151</v>
      </c>
      <c r="C14" s="118">
        <f>C15</f>
        <v>42063500</v>
      </c>
      <c r="D14" s="83">
        <f>D15</f>
        <v>43123500</v>
      </c>
    </row>
    <row r="15" spans="1:4" ht="14.25" customHeight="1">
      <c r="A15" s="76" t="s">
        <v>152</v>
      </c>
      <c r="B15" s="77" t="s">
        <v>153</v>
      </c>
      <c r="C15" s="115">
        <f>C16+C17+C18+C19</f>
        <v>42063500</v>
      </c>
      <c r="D15" s="78">
        <f>D16+D17+D18+D19</f>
        <v>43123500</v>
      </c>
    </row>
    <row r="16" spans="1:4" ht="63" customHeight="1">
      <c r="A16" s="61" t="s">
        <v>307</v>
      </c>
      <c r="B16" s="64" t="s">
        <v>154</v>
      </c>
      <c r="C16" s="85">
        <v>40880000</v>
      </c>
      <c r="D16" s="85">
        <v>41940000</v>
      </c>
    </row>
    <row r="17" spans="1:4" ht="95.25" customHeight="1">
      <c r="A17" s="61" t="s">
        <v>308</v>
      </c>
      <c r="B17" s="64" t="s">
        <v>304</v>
      </c>
      <c r="C17" s="85">
        <v>93500</v>
      </c>
      <c r="D17" s="85">
        <v>93500</v>
      </c>
    </row>
    <row r="18" spans="1:4" ht="41.25" customHeight="1">
      <c r="A18" s="61" t="s">
        <v>309</v>
      </c>
      <c r="B18" s="64" t="s">
        <v>305</v>
      </c>
      <c r="C18" s="85">
        <v>590000</v>
      </c>
      <c r="D18" s="85">
        <v>590000</v>
      </c>
    </row>
    <row r="19" spans="1:4" ht="75" customHeight="1">
      <c r="A19" s="61" t="s">
        <v>310</v>
      </c>
      <c r="B19" s="64" t="s">
        <v>306</v>
      </c>
      <c r="C19" s="85">
        <v>500000</v>
      </c>
      <c r="D19" s="85">
        <v>500000</v>
      </c>
    </row>
    <row r="20" spans="1:4" ht="30" customHeight="1">
      <c r="A20" s="15" t="s">
        <v>155</v>
      </c>
      <c r="B20" s="6" t="s">
        <v>156</v>
      </c>
      <c r="C20" s="118">
        <f>C21</f>
        <v>8054270</v>
      </c>
      <c r="D20" s="83">
        <f>D21</f>
        <v>8624140</v>
      </c>
    </row>
    <row r="21" spans="1:4" ht="27.75" customHeight="1">
      <c r="A21" s="61" t="s">
        <v>312</v>
      </c>
      <c r="B21" s="64" t="s">
        <v>311</v>
      </c>
      <c r="C21" s="115">
        <f>C23+C26+C29+C32</f>
        <v>8054270</v>
      </c>
      <c r="D21" s="78">
        <f>D23+D26+D29+D32</f>
        <v>8624140</v>
      </c>
    </row>
    <row r="22" spans="1:4" ht="54.75" customHeight="1">
      <c r="A22" s="86" t="s">
        <v>358</v>
      </c>
      <c r="B22" s="87" t="s">
        <v>359</v>
      </c>
      <c r="C22" s="115">
        <f>C23</f>
        <v>3842550</v>
      </c>
      <c r="D22" s="78">
        <f>D23</f>
        <v>4124540</v>
      </c>
    </row>
    <row r="23" spans="1:4" ht="72" customHeight="1">
      <c r="A23" s="241" t="s">
        <v>314</v>
      </c>
      <c r="B23" s="242" t="s">
        <v>692</v>
      </c>
      <c r="C23" s="243">
        <v>3842550</v>
      </c>
      <c r="D23" s="243">
        <v>4124540</v>
      </c>
    </row>
    <row r="24" spans="1:4" ht="21" customHeight="1">
      <c r="A24" s="241"/>
      <c r="B24" s="242"/>
      <c r="C24" s="243"/>
      <c r="D24" s="243"/>
    </row>
    <row r="25" spans="1:4" ht="72" customHeight="1">
      <c r="A25" s="88" t="s">
        <v>360</v>
      </c>
      <c r="B25" s="89" t="s">
        <v>361</v>
      </c>
      <c r="C25" s="115">
        <f>C26</f>
        <v>26250</v>
      </c>
      <c r="D25" s="78">
        <f>D26</f>
        <v>27440</v>
      </c>
    </row>
    <row r="26" spans="1:4" ht="89.25" customHeight="1">
      <c r="A26" s="248" t="s">
        <v>315</v>
      </c>
      <c r="B26" s="242" t="s">
        <v>686</v>
      </c>
      <c r="C26" s="116">
        <v>26250</v>
      </c>
      <c r="D26" s="90">
        <v>27440</v>
      </c>
    </row>
    <row r="27" spans="1:4" ht="0.75" hidden="1" customHeight="1">
      <c r="A27" s="248"/>
      <c r="B27" s="242"/>
      <c r="C27" s="116"/>
      <c r="D27" s="90"/>
    </row>
    <row r="28" spans="1:4" ht="54" customHeight="1">
      <c r="A28" s="88" t="s">
        <v>362</v>
      </c>
      <c r="B28" s="89" t="s">
        <v>363</v>
      </c>
      <c r="C28" s="116">
        <f>C29</f>
        <v>4688700</v>
      </c>
      <c r="D28" s="90">
        <f>D29</f>
        <v>4980070</v>
      </c>
    </row>
    <row r="29" spans="1:4" ht="27.75" customHeight="1">
      <c r="A29" s="248" t="s">
        <v>316</v>
      </c>
      <c r="B29" s="242" t="s">
        <v>687</v>
      </c>
      <c r="C29" s="249">
        <v>4688700</v>
      </c>
      <c r="D29" s="249">
        <v>4980070</v>
      </c>
    </row>
    <row r="30" spans="1:4" ht="63" customHeight="1">
      <c r="A30" s="248"/>
      <c r="B30" s="242"/>
      <c r="C30" s="249"/>
      <c r="D30" s="249"/>
    </row>
    <row r="31" spans="1:4" ht="54" customHeight="1">
      <c r="A31" s="88" t="s">
        <v>364</v>
      </c>
      <c r="B31" s="89" t="s">
        <v>365</v>
      </c>
      <c r="C31" s="116">
        <f>C32</f>
        <v>-503230</v>
      </c>
      <c r="D31" s="90">
        <f>D32</f>
        <v>-507910</v>
      </c>
    </row>
    <row r="32" spans="1:4" ht="16.5" customHeight="1">
      <c r="A32" s="248" t="s">
        <v>317</v>
      </c>
      <c r="B32" s="242" t="s">
        <v>688</v>
      </c>
      <c r="C32" s="250">
        <v>-503230</v>
      </c>
      <c r="D32" s="250">
        <v>-507910</v>
      </c>
    </row>
    <row r="33" spans="1:4" ht="77.25" customHeight="1">
      <c r="A33" s="248"/>
      <c r="B33" s="242"/>
      <c r="C33" s="251"/>
      <c r="D33" s="251"/>
    </row>
    <row r="34" spans="1:4" ht="15.75" customHeight="1">
      <c r="A34" s="15" t="s">
        <v>157</v>
      </c>
      <c r="B34" s="84" t="s">
        <v>158</v>
      </c>
      <c r="C34" s="118">
        <f>C37+C39+C35+C41</f>
        <v>3117000</v>
      </c>
      <c r="D34" s="106">
        <f>D37+D39+D35+D41</f>
        <v>3117000</v>
      </c>
    </row>
    <row r="35" spans="1:4" ht="27.75" customHeight="1">
      <c r="A35" s="61" t="s">
        <v>318</v>
      </c>
      <c r="B35" s="64" t="s">
        <v>159</v>
      </c>
      <c r="C35" s="115">
        <f>C36</f>
        <v>7000</v>
      </c>
      <c r="D35" s="104">
        <f>D36</f>
        <v>7000</v>
      </c>
    </row>
    <row r="36" spans="1:4" ht="28.5" customHeight="1">
      <c r="A36" s="61" t="s">
        <v>259</v>
      </c>
      <c r="B36" s="64" t="s">
        <v>159</v>
      </c>
      <c r="C36" s="115">
        <v>7000</v>
      </c>
      <c r="D36" s="104">
        <v>7000</v>
      </c>
    </row>
    <row r="37" spans="1:4" ht="17.25" customHeight="1">
      <c r="A37" s="62" t="s">
        <v>319</v>
      </c>
      <c r="B37" s="77" t="s">
        <v>160</v>
      </c>
      <c r="C37" s="115">
        <f>C38</f>
        <v>750000</v>
      </c>
      <c r="D37" s="78">
        <f>D38</f>
        <v>750000</v>
      </c>
    </row>
    <row r="38" spans="1:4" ht="19.5" customHeight="1">
      <c r="A38" s="62" t="s">
        <v>261</v>
      </c>
      <c r="B38" s="77" t="s">
        <v>160</v>
      </c>
      <c r="C38" s="85">
        <v>750000</v>
      </c>
      <c r="D38" s="85">
        <v>750000</v>
      </c>
    </row>
    <row r="39" spans="1:4" ht="25.5" customHeight="1">
      <c r="A39" s="61" t="s">
        <v>321</v>
      </c>
      <c r="B39" s="64" t="s">
        <v>320</v>
      </c>
      <c r="C39" s="115">
        <f>C40</f>
        <v>800000</v>
      </c>
      <c r="D39" s="78">
        <f>D40</f>
        <v>800000</v>
      </c>
    </row>
    <row r="40" spans="1:4" ht="28.5" customHeight="1">
      <c r="A40" s="61" t="s">
        <v>260</v>
      </c>
      <c r="B40" s="64" t="s">
        <v>342</v>
      </c>
      <c r="C40" s="85">
        <v>800000</v>
      </c>
      <c r="D40" s="85">
        <v>800000</v>
      </c>
    </row>
    <row r="41" spans="1:4" ht="28.5" customHeight="1">
      <c r="A41" s="61" t="s">
        <v>510</v>
      </c>
      <c r="B41" s="109" t="s">
        <v>509</v>
      </c>
      <c r="C41" s="85">
        <f>C42+C43</f>
        <v>1560000</v>
      </c>
      <c r="D41" s="85">
        <f>D42+D43</f>
        <v>1560000</v>
      </c>
    </row>
    <row r="42" spans="1:4" ht="28.5" customHeight="1">
      <c r="A42" s="108" t="s">
        <v>508</v>
      </c>
      <c r="B42" s="109" t="s">
        <v>477</v>
      </c>
      <c r="C42" s="85">
        <v>800000</v>
      </c>
      <c r="D42" s="85">
        <v>800000</v>
      </c>
    </row>
    <row r="43" spans="1:4" s="139" customFormat="1" ht="52.5" customHeight="1">
      <c r="A43" s="108" t="s">
        <v>624</v>
      </c>
      <c r="B43" s="54" t="s">
        <v>627</v>
      </c>
      <c r="C43" s="85">
        <v>760000</v>
      </c>
      <c r="D43" s="85">
        <v>760000</v>
      </c>
    </row>
    <row r="44" spans="1:4" ht="31.5" customHeight="1">
      <c r="A44" s="15" t="s">
        <v>161</v>
      </c>
      <c r="B44" s="6" t="s">
        <v>162</v>
      </c>
      <c r="C44" s="118">
        <f t="shared" ref="C44:D45" si="0">C45</f>
        <v>1000000</v>
      </c>
      <c r="D44" s="83">
        <f t="shared" si="0"/>
        <v>1050000</v>
      </c>
    </row>
    <row r="45" spans="1:4" ht="21.75" customHeight="1">
      <c r="A45" s="76" t="s">
        <v>163</v>
      </c>
      <c r="B45" s="59" t="s">
        <v>164</v>
      </c>
      <c r="C45" s="115">
        <f t="shared" si="0"/>
        <v>1000000</v>
      </c>
      <c r="D45" s="78">
        <f t="shared" si="0"/>
        <v>1050000</v>
      </c>
    </row>
    <row r="46" spans="1:4" ht="20.25" customHeight="1">
      <c r="A46" s="79" t="s">
        <v>165</v>
      </c>
      <c r="B46" s="59" t="s">
        <v>166</v>
      </c>
      <c r="C46" s="85">
        <v>1000000</v>
      </c>
      <c r="D46" s="85">
        <v>1050000</v>
      </c>
    </row>
    <row r="47" spans="1:4" ht="15.75" customHeight="1">
      <c r="A47" s="81" t="s">
        <v>366</v>
      </c>
      <c r="B47" s="84" t="s">
        <v>367</v>
      </c>
      <c r="C47" s="91">
        <f>C48</f>
        <v>190000</v>
      </c>
      <c r="D47" s="91">
        <f>D48</f>
        <v>200000</v>
      </c>
    </row>
    <row r="48" spans="1:4" ht="28.5" customHeight="1">
      <c r="A48" s="79" t="s">
        <v>368</v>
      </c>
      <c r="B48" s="59" t="s">
        <v>369</v>
      </c>
      <c r="C48" s="85">
        <f>C49</f>
        <v>190000</v>
      </c>
      <c r="D48" s="85">
        <f>D49</f>
        <v>200000</v>
      </c>
    </row>
    <row r="49" spans="1:4" ht="41.25" customHeight="1">
      <c r="A49" s="79" t="s">
        <v>370</v>
      </c>
      <c r="B49" s="59" t="s">
        <v>371</v>
      </c>
      <c r="C49" s="85">
        <v>190000</v>
      </c>
      <c r="D49" s="85">
        <v>200000</v>
      </c>
    </row>
    <row r="50" spans="1:4" ht="27" customHeight="1">
      <c r="A50" s="15" t="s">
        <v>167</v>
      </c>
      <c r="B50" s="6" t="s">
        <v>168</v>
      </c>
      <c r="C50" s="118">
        <f>C51</f>
        <v>5737243.5199999996</v>
      </c>
      <c r="D50" s="83">
        <f>D51</f>
        <v>5393984</v>
      </c>
    </row>
    <row r="51" spans="1:4" ht="50.25" customHeight="1">
      <c r="A51" s="61" t="s">
        <v>322</v>
      </c>
      <c r="B51" s="64" t="s">
        <v>169</v>
      </c>
      <c r="C51" s="115">
        <f>C52+C55</f>
        <v>5737243.5199999996</v>
      </c>
      <c r="D51" s="78">
        <f>D52+D55</f>
        <v>5393984</v>
      </c>
    </row>
    <row r="52" spans="1:4" ht="50.25" customHeight="1">
      <c r="A52" s="76" t="s">
        <v>170</v>
      </c>
      <c r="B52" s="64" t="s">
        <v>171</v>
      </c>
      <c r="C52" s="115">
        <f>C53+C54</f>
        <v>5448668</v>
      </c>
      <c r="D52" s="78">
        <f>D53+D54</f>
        <v>5263832</v>
      </c>
    </row>
    <row r="53" spans="1:4" ht="78.75" customHeight="1">
      <c r="A53" s="79" t="s">
        <v>284</v>
      </c>
      <c r="B53" s="64" t="s">
        <v>323</v>
      </c>
      <c r="C53" s="85">
        <v>4906077</v>
      </c>
      <c r="D53" s="85">
        <v>4721557</v>
      </c>
    </row>
    <row r="54" spans="1:4" ht="63" customHeight="1">
      <c r="A54" s="79" t="s">
        <v>172</v>
      </c>
      <c r="B54" s="64" t="s">
        <v>324</v>
      </c>
      <c r="C54" s="85">
        <v>542591</v>
      </c>
      <c r="D54" s="85">
        <v>542275</v>
      </c>
    </row>
    <row r="55" spans="1:4" ht="66.75" customHeight="1">
      <c r="A55" s="61" t="s">
        <v>325</v>
      </c>
      <c r="B55" s="64" t="s">
        <v>513</v>
      </c>
      <c r="C55" s="115">
        <f>C56</f>
        <v>288575.52</v>
      </c>
      <c r="D55" s="78">
        <f>D56</f>
        <v>130152</v>
      </c>
    </row>
    <row r="56" spans="1:4" ht="51" customHeight="1">
      <c r="A56" s="61" t="s">
        <v>257</v>
      </c>
      <c r="B56" s="64" t="s">
        <v>173</v>
      </c>
      <c r="C56" s="85">
        <v>288575.52</v>
      </c>
      <c r="D56" s="85">
        <v>130152</v>
      </c>
    </row>
    <row r="57" spans="1:4" ht="25.5">
      <c r="A57" s="15" t="s">
        <v>483</v>
      </c>
      <c r="B57" s="107" t="s">
        <v>484</v>
      </c>
      <c r="C57" s="91">
        <f>C58</f>
        <v>831310</v>
      </c>
      <c r="D57" s="91">
        <f>D58</f>
        <v>897820</v>
      </c>
    </row>
    <row r="58" spans="1:4">
      <c r="A58" s="102" t="s">
        <v>485</v>
      </c>
      <c r="B58" s="59" t="s">
        <v>486</v>
      </c>
      <c r="C58" s="85">
        <f>C59+C60+C61+C62</f>
        <v>831310</v>
      </c>
      <c r="D58" s="85">
        <f>D59+D60+D61+D62</f>
        <v>897820</v>
      </c>
    </row>
    <row r="59" spans="1:4" ht="26.25">
      <c r="A59" s="105" t="s">
        <v>487</v>
      </c>
      <c r="B59" s="103" t="s">
        <v>488</v>
      </c>
      <c r="C59" s="85">
        <v>17800</v>
      </c>
      <c r="D59" s="85">
        <v>19220</v>
      </c>
    </row>
    <row r="60" spans="1:4">
      <c r="A60" s="105" t="s">
        <v>489</v>
      </c>
      <c r="B60" s="103" t="s">
        <v>490</v>
      </c>
      <c r="C60" s="85">
        <v>2190</v>
      </c>
      <c r="D60" s="85">
        <v>2370</v>
      </c>
    </row>
    <row r="61" spans="1:4">
      <c r="A61" s="105" t="s">
        <v>491</v>
      </c>
      <c r="B61" s="103" t="s">
        <v>492</v>
      </c>
      <c r="C61" s="85">
        <v>694890</v>
      </c>
      <c r="D61" s="85">
        <v>750490</v>
      </c>
    </row>
    <row r="62" spans="1:4">
      <c r="A62" s="105" t="s">
        <v>493</v>
      </c>
      <c r="B62" s="103" t="s">
        <v>494</v>
      </c>
      <c r="C62" s="85">
        <v>116430</v>
      </c>
      <c r="D62" s="85">
        <v>125740</v>
      </c>
    </row>
    <row r="63" spans="1:4" ht="27" customHeight="1">
      <c r="A63" s="15" t="s">
        <v>174</v>
      </c>
      <c r="B63" s="6" t="s">
        <v>296</v>
      </c>
      <c r="C63" s="118">
        <f t="shared" ref="C63:D64" si="1">C64</f>
        <v>2382401</v>
      </c>
      <c r="D63" s="83">
        <f t="shared" si="1"/>
        <v>2382401</v>
      </c>
    </row>
    <row r="64" spans="1:4" ht="21" customHeight="1">
      <c r="A64" s="76" t="s">
        <v>175</v>
      </c>
      <c r="B64" s="64" t="s">
        <v>176</v>
      </c>
      <c r="C64" s="115">
        <f t="shared" si="1"/>
        <v>2382401</v>
      </c>
      <c r="D64" s="78">
        <f t="shared" si="1"/>
        <v>2382401</v>
      </c>
    </row>
    <row r="65" spans="1:4" ht="18.75" customHeight="1">
      <c r="A65" s="76" t="s">
        <v>177</v>
      </c>
      <c r="B65" s="64" t="s">
        <v>178</v>
      </c>
      <c r="C65" s="115">
        <f>C66+C67</f>
        <v>2382401</v>
      </c>
      <c r="D65" s="104">
        <f>D66+D67</f>
        <v>2382401</v>
      </c>
    </row>
    <row r="66" spans="1:4" ht="27.75" customHeight="1">
      <c r="A66" s="79" t="s">
        <v>179</v>
      </c>
      <c r="B66" s="64" t="s">
        <v>180</v>
      </c>
      <c r="C66" s="85">
        <v>15000</v>
      </c>
      <c r="D66" s="85">
        <v>15000</v>
      </c>
    </row>
    <row r="67" spans="1:4" ht="25.5" customHeight="1">
      <c r="A67" s="79" t="s">
        <v>181</v>
      </c>
      <c r="B67" s="77" t="s">
        <v>180</v>
      </c>
      <c r="C67" s="85">
        <v>2367401</v>
      </c>
      <c r="D67" s="85">
        <v>2367401</v>
      </c>
    </row>
    <row r="68" spans="1:4" ht="27.75" customHeight="1">
      <c r="A68" s="15" t="s">
        <v>182</v>
      </c>
      <c r="B68" s="6" t="s">
        <v>183</v>
      </c>
      <c r="C68" s="118">
        <f>C69</f>
        <v>1964300</v>
      </c>
      <c r="D68" s="83">
        <f>D69</f>
        <v>2347900</v>
      </c>
    </row>
    <row r="69" spans="1:4" ht="27" customHeight="1">
      <c r="A69" s="61" t="s">
        <v>329</v>
      </c>
      <c r="B69" s="64" t="s">
        <v>326</v>
      </c>
      <c r="C69" s="115">
        <f>C70</f>
        <v>1964300</v>
      </c>
      <c r="D69" s="78">
        <f>D70</f>
        <v>2347900</v>
      </c>
    </row>
    <row r="70" spans="1:4" ht="27" customHeight="1">
      <c r="A70" s="61" t="s">
        <v>330</v>
      </c>
      <c r="B70" s="64" t="s">
        <v>184</v>
      </c>
      <c r="C70" s="115">
        <f>C71+C72</f>
        <v>1964300</v>
      </c>
      <c r="D70" s="78">
        <f>D71+D72</f>
        <v>2347900</v>
      </c>
    </row>
    <row r="71" spans="1:4" ht="56.25" customHeight="1">
      <c r="A71" s="61" t="s">
        <v>331</v>
      </c>
      <c r="B71" s="64" t="s">
        <v>327</v>
      </c>
      <c r="C71" s="85">
        <v>1764300</v>
      </c>
      <c r="D71" s="85">
        <v>2111600</v>
      </c>
    </row>
    <row r="72" spans="1:4" ht="40.5" customHeight="1">
      <c r="A72" s="61" t="s">
        <v>332</v>
      </c>
      <c r="B72" s="64" t="s">
        <v>328</v>
      </c>
      <c r="C72" s="85">
        <v>200000</v>
      </c>
      <c r="D72" s="85">
        <v>236300</v>
      </c>
    </row>
    <row r="73" spans="1:4" ht="19.5" customHeight="1">
      <c r="A73" s="15" t="s">
        <v>185</v>
      </c>
      <c r="B73" s="84" t="s">
        <v>186</v>
      </c>
      <c r="C73" s="118">
        <f>C74+C75+C76+C77+C78+C79+C80+C81+C82+C83+C84+C85+C86+C87+C88+C89</f>
        <v>605093.47</v>
      </c>
      <c r="D73" s="148">
        <f>D74+D75+D76+D77+D78+D79+D80+D81+D82+D83+D84+D85+D86+D87+D88+D89</f>
        <v>605093.47</v>
      </c>
    </row>
    <row r="74" spans="1:4" ht="66" customHeight="1">
      <c r="A74" s="79" t="s">
        <v>372</v>
      </c>
      <c r="B74" s="92" t="s">
        <v>373</v>
      </c>
      <c r="C74" s="115">
        <v>3090.57</v>
      </c>
      <c r="D74" s="78">
        <v>3090.57</v>
      </c>
    </row>
    <row r="75" spans="1:4" ht="78" customHeight="1">
      <c r="A75" s="79" t="s">
        <v>374</v>
      </c>
      <c r="B75" s="92" t="s">
        <v>375</v>
      </c>
      <c r="C75" s="115">
        <v>4512.5</v>
      </c>
      <c r="D75" s="78">
        <v>4512.5</v>
      </c>
    </row>
    <row r="76" spans="1:4" ht="66.75" customHeight="1">
      <c r="A76" s="93" t="s">
        <v>376</v>
      </c>
      <c r="B76" s="92" t="s">
        <v>377</v>
      </c>
      <c r="C76" s="115">
        <v>1250</v>
      </c>
      <c r="D76" s="78">
        <v>1250</v>
      </c>
    </row>
    <row r="77" spans="1:4" ht="77.25">
      <c r="A77" s="61" t="s">
        <v>378</v>
      </c>
      <c r="B77" s="94" t="s">
        <v>379</v>
      </c>
      <c r="C77" s="85">
        <v>4840.3999999999996</v>
      </c>
      <c r="D77" s="85">
        <v>4840.3999999999996</v>
      </c>
    </row>
    <row r="78" spans="1:4" s="147" customFormat="1" ht="90">
      <c r="A78" s="61" t="s">
        <v>380</v>
      </c>
      <c r="B78" s="64" t="s">
        <v>689</v>
      </c>
      <c r="C78" s="85">
        <v>9300</v>
      </c>
      <c r="D78" s="85">
        <v>9300</v>
      </c>
    </row>
    <row r="79" spans="1:4" s="139" customFormat="1" ht="66.75" customHeight="1">
      <c r="A79" s="160" t="s">
        <v>608</v>
      </c>
      <c r="B79" s="161" t="s">
        <v>373</v>
      </c>
      <c r="C79" s="69">
        <v>5000</v>
      </c>
      <c r="D79" s="69">
        <v>5000</v>
      </c>
    </row>
    <row r="80" spans="1:4" s="139" customFormat="1" ht="63" customHeight="1">
      <c r="A80" s="160" t="s">
        <v>609</v>
      </c>
      <c r="B80" s="161" t="s">
        <v>375</v>
      </c>
      <c r="C80" s="69">
        <v>41100</v>
      </c>
      <c r="D80" s="69">
        <v>41100</v>
      </c>
    </row>
    <row r="81" spans="1:4" s="139" customFormat="1" ht="63.75" customHeight="1">
      <c r="A81" s="160" t="s">
        <v>610</v>
      </c>
      <c r="B81" s="161" t="s">
        <v>377</v>
      </c>
      <c r="C81" s="69">
        <v>14950</v>
      </c>
      <c r="D81" s="69">
        <v>14950</v>
      </c>
    </row>
    <row r="82" spans="1:4" s="139" customFormat="1" ht="64.5" customHeight="1">
      <c r="A82" s="160" t="s">
        <v>615</v>
      </c>
      <c r="B82" s="161" t="s">
        <v>611</v>
      </c>
      <c r="C82" s="69">
        <v>32250</v>
      </c>
      <c r="D82" s="69">
        <v>32250</v>
      </c>
    </row>
    <row r="83" spans="1:4" s="139" customFormat="1" ht="67.5" customHeight="1">
      <c r="A83" s="160" t="s">
        <v>616</v>
      </c>
      <c r="B83" s="161" t="s">
        <v>612</v>
      </c>
      <c r="C83" s="69">
        <v>25000</v>
      </c>
      <c r="D83" s="69">
        <v>25000</v>
      </c>
    </row>
    <row r="84" spans="1:4" s="139" customFormat="1" ht="64.5">
      <c r="A84" s="160" t="s">
        <v>613</v>
      </c>
      <c r="B84" s="161" t="s">
        <v>614</v>
      </c>
      <c r="C84" s="69">
        <v>56000</v>
      </c>
      <c r="D84" s="69">
        <v>56000</v>
      </c>
    </row>
    <row r="85" spans="1:4" s="139" customFormat="1" ht="77.25">
      <c r="A85" s="160" t="s">
        <v>617</v>
      </c>
      <c r="B85" s="161" t="s">
        <v>690</v>
      </c>
      <c r="C85" s="69">
        <v>62600</v>
      </c>
      <c r="D85" s="69">
        <v>62600</v>
      </c>
    </row>
    <row r="86" spans="1:4" s="139" customFormat="1" ht="90">
      <c r="A86" s="160" t="s">
        <v>618</v>
      </c>
      <c r="B86" s="161" t="s">
        <v>619</v>
      </c>
      <c r="C86" s="69">
        <v>300</v>
      </c>
      <c r="D86" s="69">
        <v>300</v>
      </c>
    </row>
    <row r="87" spans="1:4" s="139" customFormat="1" ht="64.5">
      <c r="A87" s="160" t="s">
        <v>620</v>
      </c>
      <c r="B87" s="161" t="s">
        <v>621</v>
      </c>
      <c r="C87" s="69">
        <v>13500</v>
      </c>
      <c r="D87" s="69">
        <v>13500</v>
      </c>
    </row>
    <row r="88" spans="1:4" s="139" customFormat="1" ht="64.5">
      <c r="A88" s="160" t="s">
        <v>622</v>
      </c>
      <c r="B88" s="161" t="s">
        <v>623</v>
      </c>
      <c r="C88" s="69">
        <v>156650</v>
      </c>
      <c r="D88" s="69">
        <v>156650</v>
      </c>
    </row>
    <row r="89" spans="1:4" s="139" customFormat="1" ht="77.25">
      <c r="A89" s="160" t="s">
        <v>691</v>
      </c>
      <c r="B89" s="161" t="s">
        <v>379</v>
      </c>
      <c r="C89" s="69">
        <v>174750</v>
      </c>
      <c r="D89" s="69">
        <v>174750</v>
      </c>
    </row>
    <row r="90" spans="1:4" ht="25.5" customHeight="1">
      <c r="A90" s="15" t="s">
        <v>187</v>
      </c>
      <c r="B90" s="84" t="s">
        <v>188</v>
      </c>
      <c r="C90" s="118">
        <f t="shared" ref="C90:D91" si="2">C91</f>
        <v>2000</v>
      </c>
      <c r="D90" s="83">
        <f t="shared" si="2"/>
        <v>2000</v>
      </c>
    </row>
    <row r="91" spans="1:4" ht="18" customHeight="1">
      <c r="A91" s="76" t="s">
        <v>189</v>
      </c>
      <c r="B91" s="59" t="s">
        <v>190</v>
      </c>
      <c r="C91" s="115">
        <f t="shared" si="2"/>
        <v>2000</v>
      </c>
      <c r="D91" s="78">
        <f t="shared" si="2"/>
        <v>2000</v>
      </c>
    </row>
    <row r="92" spans="1:4" ht="20.25" customHeight="1">
      <c r="A92" s="79" t="s">
        <v>191</v>
      </c>
      <c r="B92" s="59" t="s">
        <v>192</v>
      </c>
      <c r="C92" s="85">
        <v>2000</v>
      </c>
      <c r="D92" s="85">
        <v>2000</v>
      </c>
    </row>
    <row r="93" spans="1:4" ht="18.75" customHeight="1">
      <c r="A93" s="15" t="s">
        <v>193</v>
      </c>
      <c r="B93" s="6" t="s">
        <v>194</v>
      </c>
      <c r="C93" s="118">
        <f>C94</f>
        <v>180934924.09</v>
      </c>
      <c r="D93" s="83">
        <f>D94</f>
        <v>173229330.38</v>
      </c>
    </row>
    <row r="94" spans="1:4" ht="29.25" customHeight="1">
      <c r="A94" s="15" t="s">
        <v>195</v>
      </c>
      <c r="B94" s="6" t="s">
        <v>196</v>
      </c>
      <c r="C94" s="118">
        <f>C95+C98+C105+C114</f>
        <v>180934924.09</v>
      </c>
      <c r="D94" s="83">
        <f>D95+D98+D105+D114</f>
        <v>173229330.38</v>
      </c>
    </row>
    <row r="95" spans="1:4" ht="20.25" customHeight="1">
      <c r="A95" s="15" t="s">
        <v>287</v>
      </c>
      <c r="B95" s="6" t="s">
        <v>232</v>
      </c>
      <c r="C95" s="118">
        <f t="shared" ref="C95:D95" si="3">C96</f>
        <v>84537500</v>
      </c>
      <c r="D95" s="83">
        <f t="shared" si="3"/>
        <v>84537500</v>
      </c>
    </row>
    <row r="96" spans="1:4" ht="24" customHeight="1">
      <c r="A96" s="76" t="s">
        <v>288</v>
      </c>
      <c r="B96" s="77" t="s">
        <v>197</v>
      </c>
      <c r="C96" s="115">
        <f>C97</f>
        <v>84537500</v>
      </c>
      <c r="D96" s="78">
        <f>D97</f>
        <v>84537500</v>
      </c>
    </row>
    <row r="97" spans="1:4" ht="44.25" customHeight="1">
      <c r="A97" s="79" t="s">
        <v>289</v>
      </c>
      <c r="B97" s="221" t="s">
        <v>693</v>
      </c>
      <c r="C97" s="85">
        <v>84537500</v>
      </c>
      <c r="D97" s="85">
        <v>84537500</v>
      </c>
    </row>
    <row r="98" spans="1:4" ht="30" customHeight="1">
      <c r="A98" s="15" t="s">
        <v>292</v>
      </c>
      <c r="B98" s="6" t="s">
        <v>198</v>
      </c>
      <c r="C98" s="118">
        <f>C103+C99+C101</f>
        <v>4821969.6500000004</v>
      </c>
      <c r="D98" s="223">
        <f>D103+D99+D101</f>
        <v>1257327.7400000002</v>
      </c>
    </row>
    <row r="99" spans="1:4" ht="47.25" customHeight="1">
      <c r="A99" s="52" t="s">
        <v>478</v>
      </c>
      <c r="B99" s="51" t="s">
        <v>479</v>
      </c>
      <c r="C99" s="69">
        <f>C100</f>
        <v>3976344</v>
      </c>
      <c r="D99" s="69">
        <f>D100</f>
        <v>278344.08</v>
      </c>
    </row>
    <row r="100" spans="1:4" ht="51.75">
      <c r="A100" s="52" t="s">
        <v>480</v>
      </c>
      <c r="B100" s="51" t="s">
        <v>481</v>
      </c>
      <c r="C100" s="69">
        <v>3976344</v>
      </c>
      <c r="D100" s="69">
        <v>278344.08</v>
      </c>
    </row>
    <row r="101" spans="1:4" s="222" customFormat="1" ht="27.75" customHeight="1">
      <c r="A101" s="146" t="s">
        <v>628</v>
      </c>
      <c r="B101" s="97" t="s">
        <v>630</v>
      </c>
      <c r="C101" s="69">
        <f>C102</f>
        <v>559185.65</v>
      </c>
      <c r="D101" s="69">
        <f>D102</f>
        <v>692543.66</v>
      </c>
    </row>
    <row r="102" spans="1:4" s="147" customFormat="1" ht="27" customHeight="1">
      <c r="A102" s="146" t="s">
        <v>629</v>
      </c>
      <c r="B102" s="97" t="s">
        <v>625</v>
      </c>
      <c r="C102" s="69">
        <v>559185.65</v>
      </c>
      <c r="D102" s="69">
        <v>692543.66</v>
      </c>
    </row>
    <row r="103" spans="1:4">
      <c r="A103" s="76" t="s">
        <v>293</v>
      </c>
      <c r="B103" s="60" t="s">
        <v>199</v>
      </c>
      <c r="C103" s="115">
        <f t="shared" ref="C103:D103" si="4">C104</f>
        <v>286440</v>
      </c>
      <c r="D103" s="78">
        <f t="shared" si="4"/>
        <v>286440</v>
      </c>
    </row>
    <row r="104" spans="1:4">
      <c r="A104" s="79" t="s">
        <v>294</v>
      </c>
      <c r="B104" s="60" t="s">
        <v>200</v>
      </c>
      <c r="C104" s="85">
        <v>286440</v>
      </c>
      <c r="D104" s="85">
        <v>286440</v>
      </c>
    </row>
    <row r="105" spans="1:4" ht="15.75" customHeight="1">
      <c r="A105" s="15" t="s">
        <v>295</v>
      </c>
      <c r="B105" s="63" t="s">
        <v>333</v>
      </c>
      <c r="C105" s="118">
        <f>C106+C108+C110+C112</f>
        <v>87435094.439999998</v>
      </c>
      <c r="D105" s="106">
        <f>D106+D108+D110+D112</f>
        <v>87434502.640000001</v>
      </c>
    </row>
    <row r="106" spans="1:4" ht="26.25">
      <c r="A106" s="76" t="s">
        <v>357</v>
      </c>
      <c r="B106" s="64" t="s">
        <v>201</v>
      </c>
      <c r="C106" s="115">
        <f>C107</f>
        <v>1408205.07</v>
      </c>
      <c r="D106" s="78">
        <f>D107</f>
        <v>1408205.07</v>
      </c>
    </row>
    <row r="107" spans="1:4" ht="26.25">
      <c r="A107" s="79" t="s">
        <v>356</v>
      </c>
      <c r="B107" s="64" t="s">
        <v>202</v>
      </c>
      <c r="C107" s="85">
        <v>1408205.07</v>
      </c>
      <c r="D107" s="85">
        <v>1408205.07</v>
      </c>
    </row>
    <row r="108" spans="1:4" ht="51.75">
      <c r="A108" s="62" t="s">
        <v>338</v>
      </c>
      <c r="B108" s="64" t="s">
        <v>334</v>
      </c>
      <c r="C108" s="115">
        <f>C109</f>
        <v>934668.57</v>
      </c>
      <c r="D108" s="78">
        <f>D109</f>
        <v>934668.57</v>
      </c>
    </row>
    <row r="109" spans="1:4" ht="51.75">
      <c r="A109" s="62" t="s">
        <v>341</v>
      </c>
      <c r="B109" s="64" t="s">
        <v>335</v>
      </c>
      <c r="C109" s="115">
        <v>934668.57</v>
      </c>
      <c r="D109" s="78">
        <v>934668.57</v>
      </c>
    </row>
    <row r="110" spans="1:4" ht="51.75">
      <c r="A110" s="62" t="s">
        <v>339</v>
      </c>
      <c r="B110" s="64" t="s">
        <v>336</v>
      </c>
      <c r="C110" s="115">
        <f>C111</f>
        <v>591.79999999999995</v>
      </c>
      <c r="D110" s="78">
        <f>D111</f>
        <v>0</v>
      </c>
    </row>
    <row r="111" spans="1:4" ht="51.75">
      <c r="A111" s="62" t="s">
        <v>297</v>
      </c>
      <c r="B111" s="64" t="s">
        <v>337</v>
      </c>
      <c r="C111" s="85">
        <v>591.79999999999995</v>
      </c>
      <c r="D111" s="85"/>
    </row>
    <row r="112" spans="1:4">
      <c r="A112" s="62" t="s">
        <v>340</v>
      </c>
      <c r="B112" s="64" t="s">
        <v>203</v>
      </c>
      <c r="C112" s="115">
        <f>C113</f>
        <v>85091629</v>
      </c>
      <c r="D112" s="78">
        <f>D113</f>
        <v>85091629</v>
      </c>
    </row>
    <row r="113" spans="1:4">
      <c r="A113" s="62" t="s">
        <v>298</v>
      </c>
      <c r="B113" s="64" t="s">
        <v>204</v>
      </c>
      <c r="C113" s="85">
        <v>85091629</v>
      </c>
      <c r="D113" s="85">
        <v>85091629</v>
      </c>
    </row>
    <row r="114" spans="1:4">
      <c r="A114" s="55" t="s">
        <v>385</v>
      </c>
      <c r="B114" s="56" t="s">
        <v>386</v>
      </c>
      <c r="C114" s="91">
        <f>C115+C118</f>
        <v>4140360</v>
      </c>
      <c r="D114" s="91">
        <f>D115+D118</f>
        <v>0</v>
      </c>
    </row>
    <row r="115" spans="1:4" ht="51.75">
      <c r="A115" s="12" t="s">
        <v>387</v>
      </c>
      <c r="B115" s="51" t="s">
        <v>388</v>
      </c>
      <c r="C115" s="85">
        <f>C116</f>
        <v>0</v>
      </c>
      <c r="D115" s="85">
        <f>D116</f>
        <v>0</v>
      </c>
    </row>
    <row r="116" spans="1:4" ht="51.75">
      <c r="A116" s="82" t="s">
        <v>389</v>
      </c>
      <c r="B116" s="51" t="s">
        <v>258</v>
      </c>
      <c r="C116" s="85"/>
      <c r="D116" s="85"/>
    </row>
    <row r="117" spans="1:4" ht="51.75">
      <c r="A117" s="82" t="s">
        <v>390</v>
      </c>
      <c r="B117" s="51" t="s">
        <v>515</v>
      </c>
      <c r="C117" s="85">
        <f>C118</f>
        <v>4140360</v>
      </c>
      <c r="D117" s="85">
        <f>D118</f>
        <v>0</v>
      </c>
    </row>
    <row r="118" spans="1:4" ht="64.5">
      <c r="A118" s="82" t="s">
        <v>391</v>
      </c>
      <c r="B118" s="51" t="s">
        <v>516</v>
      </c>
      <c r="C118" s="85">
        <v>4140360</v>
      </c>
      <c r="D118" s="85"/>
    </row>
    <row r="119" spans="1:4">
      <c r="A119" s="16"/>
      <c r="B119" s="6" t="s">
        <v>205</v>
      </c>
      <c r="C119" s="118">
        <f>C13+C93</f>
        <v>246882042.07999998</v>
      </c>
      <c r="D119" s="83">
        <f>D13+D93</f>
        <v>240973168.84999999</v>
      </c>
    </row>
  </sheetData>
  <mergeCells count="26">
    <mergeCell ref="A6:D6"/>
    <mergeCell ref="B11:B12"/>
    <mergeCell ref="A11:A12"/>
    <mergeCell ref="C11:D11"/>
    <mergeCell ref="B1:D1"/>
    <mergeCell ref="B2:D2"/>
    <mergeCell ref="B3:D3"/>
    <mergeCell ref="B4:D4"/>
    <mergeCell ref="B5:D5"/>
    <mergeCell ref="A7:D7"/>
    <mergeCell ref="A8:D8"/>
    <mergeCell ref="B10:D10"/>
    <mergeCell ref="B29:B30"/>
    <mergeCell ref="D29:D30"/>
    <mergeCell ref="A32:A33"/>
    <mergeCell ref="B32:B33"/>
    <mergeCell ref="C23:C24"/>
    <mergeCell ref="C29:C30"/>
    <mergeCell ref="A26:A27"/>
    <mergeCell ref="B26:B27"/>
    <mergeCell ref="A23:A24"/>
    <mergeCell ref="B23:B24"/>
    <mergeCell ref="D23:D24"/>
    <mergeCell ref="A29:A30"/>
    <mergeCell ref="C32:C33"/>
    <mergeCell ref="D32:D33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workbookViewId="0">
      <selection activeCell="D21" sqref="D21:D22"/>
    </sheetView>
  </sheetViews>
  <sheetFormatPr defaultRowHeight="15"/>
  <cols>
    <col min="1" max="1" width="24.7109375" customWidth="1"/>
    <col min="2" max="2" width="31.85546875" customWidth="1"/>
    <col min="3" max="3" width="14.7109375" customWidth="1"/>
    <col min="4" max="5" width="14" customWidth="1"/>
    <col min="6" max="8" width="9.140625" hidden="1" customWidth="1"/>
    <col min="9" max="9" width="9.140625" customWidth="1"/>
  </cols>
  <sheetData>
    <row r="1" spans="1:5" ht="15.75">
      <c r="A1" s="226" t="s">
        <v>256</v>
      </c>
      <c r="B1" s="255"/>
      <c r="C1" s="255"/>
      <c r="D1" s="255"/>
      <c r="E1" s="255"/>
    </row>
    <row r="2" spans="1:5" ht="15.75">
      <c r="A2" s="226" t="s">
        <v>206</v>
      </c>
      <c r="B2" s="255"/>
      <c r="C2" s="255"/>
      <c r="D2" s="255"/>
      <c r="E2" s="255"/>
    </row>
    <row r="3" spans="1:5" ht="15.75">
      <c r="A3" s="17"/>
      <c r="B3" s="226" t="s">
        <v>1</v>
      </c>
      <c r="C3" s="226"/>
      <c r="D3" s="226"/>
      <c r="E3" s="226"/>
    </row>
    <row r="4" spans="1:5" ht="15.75">
      <c r="A4" s="18"/>
      <c r="B4" s="226" t="s">
        <v>2</v>
      </c>
      <c r="C4" s="226"/>
      <c r="D4" s="226"/>
      <c r="E4" s="226"/>
    </row>
    <row r="5" spans="1:5" ht="15.75">
      <c r="A5" s="19"/>
      <c r="B5" s="226" t="s">
        <v>531</v>
      </c>
      <c r="C5" s="226"/>
      <c r="D5" s="226"/>
      <c r="E5" s="226"/>
    </row>
    <row r="6" spans="1:5" ht="15.75">
      <c r="A6" s="19"/>
      <c r="B6" s="23"/>
      <c r="C6" s="23"/>
      <c r="D6" s="23"/>
      <c r="E6" s="23"/>
    </row>
    <row r="7" spans="1:5" ht="15.75" customHeight="1">
      <c r="A7" s="246" t="s">
        <v>208</v>
      </c>
      <c r="B7" s="246"/>
      <c r="C7" s="246"/>
      <c r="D7" s="246"/>
      <c r="E7" s="246"/>
    </row>
    <row r="8" spans="1:5" ht="10.5" customHeight="1">
      <c r="A8" s="246" t="s">
        <v>533</v>
      </c>
      <c r="B8" s="246"/>
      <c r="C8" s="246"/>
      <c r="D8" s="246"/>
      <c r="E8" s="246"/>
    </row>
    <row r="9" spans="1:5" ht="8.25" customHeight="1">
      <c r="A9" s="246"/>
      <c r="B9" s="246"/>
      <c r="C9" s="246"/>
      <c r="D9" s="246"/>
      <c r="E9" s="246"/>
    </row>
    <row r="10" spans="1:5" ht="15.75" customHeight="1">
      <c r="A10" s="246" t="s">
        <v>534</v>
      </c>
      <c r="B10" s="246"/>
      <c r="C10" s="246"/>
      <c r="D10" s="246"/>
      <c r="E10" s="246"/>
    </row>
    <row r="11" spans="1:5" ht="15" customHeight="1">
      <c r="A11" s="254" t="s">
        <v>302</v>
      </c>
      <c r="B11" s="258"/>
      <c r="C11" s="258"/>
      <c r="D11" s="258"/>
      <c r="E11" s="258"/>
    </row>
    <row r="12" spans="1:5" ht="15" customHeight="1">
      <c r="A12" s="259" t="s">
        <v>209</v>
      </c>
      <c r="B12" s="259" t="s">
        <v>210</v>
      </c>
      <c r="C12" s="117" t="s">
        <v>392</v>
      </c>
      <c r="D12" s="117" t="s">
        <v>482</v>
      </c>
      <c r="E12" s="260" t="s">
        <v>482</v>
      </c>
    </row>
    <row r="13" spans="1:5" ht="23.25" customHeight="1">
      <c r="A13" s="259"/>
      <c r="B13" s="259"/>
      <c r="C13" s="25"/>
      <c r="D13" s="25"/>
      <c r="E13" s="261"/>
    </row>
    <row r="14" spans="1:5" ht="15" customHeight="1">
      <c r="A14" s="235" t="s">
        <v>211</v>
      </c>
      <c r="B14" s="256" t="s">
        <v>212</v>
      </c>
      <c r="C14" s="257">
        <f>C16</f>
        <v>0</v>
      </c>
      <c r="D14" s="257">
        <f t="shared" ref="D14:E14" si="0">D16</f>
        <v>0</v>
      </c>
      <c r="E14" s="257">
        <f t="shared" si="0"/>
        <v>0</v>
      </c>
    </row>
    <row r="15" spans="1:5">
      <c r="A15" s="235"/>
      <c r="B15" s="256"/>
      <c r="C15" s="257"/>
      <c r="D15" s="257"/>
      <c r="E15" s="257"/>
    </row>
    <row r="16" spans="1:5" ht="15" customHeight="1">
      <c r="A16" s="235" t="s">
        <v>213</v>
      </c>
      <c r="B16" s="256" t="s">
        <v>214</v>
      </c>
      <c r="C16" s="257">
        <f>C18+C23</f>
        <v>0</v>
      </c>
      <c r="D16" s="257">
        <f t="shared" ref="D16:E16" si="1">D18+D23</f>
        <v>0</v>
      </c>
      <c r="E16" s="257">
        <f t="shared" si="1"/>
        <v>0</v>
      </c>
    </row>
    <row r="17" spans="1:5">
      <c r="A17" s="235"/>
      <c r="B17" s="256"/>
      <c r="C17" s="257"/>
      <c r="D17" s="257"/>
      <c r="E17" s="257"/>
    </row>
    <row r="18" spans="1:5" ht="25.5">
      <c r="A18" s="24" t="s">
        <v>215</v>
      </c>
      <c r="B18" s="20" t="s">
        <v>216</v>
      </c>
      <c r="C18" s="67">
        <f>C19</f>
        <v>-271430155.62</v>
      </c>
      <c r="D18" s="67">
        <f>D19</f>
        <v>-246882042.08000001</v>
      </c>
      <c r="E18" s="67">
        <f t="shared" ref="D18:E20" si="2">E19</f>
        <v>-240973168.84999999</v>
      </c>
    </row>
    <row r="19" spans="1:5" ht="25.5">
      <c r="A19" s="24" t="s">
        <v>217</v>
      </c>
      <c r="B19" s="20" t="s">
        <v>218</v>
      </c>
      <c r="C19" s="67">
        <f>C20</f>
        <v>-271430155.62</v>
      </c>
      <c r="D19" s="67">
        <f t="shared" si="2"/>
        <v>-246882042.08000001</v>
      </c>
      <c r="E19" s="67">
        <f t="shared" si="2"/>
        <v>-240973168.84999999</v>
      </c>
    </row>
    <row r="20" spans="1:5" ht="25.5">
      <c r="A20" s="24" t="s">
        <v>219</v>
      </c>
      <c r="B20" s="20" t="s">
        <v>220</v>
      </c>
      <c r="C20" s="67">
        <f>C21</f>
        <v>-271430155.62</v>
      </c>
      <c r="D20" s="67">
        <f t="shared" si="2"/>
        <v>-246882042.08000001</v>
      </c>
      <c r="E20" s="67">
        <f t="shared" si="2"/>
        <v>-240973168.84999999</v>
      </c>
    </row>
    <row r="21" spans="1:5" ht="15" customHeight="1">
      <c r="A21" s="259" t="s">
        <v>221</v>
      </c>
      <c r="B21" s="262" t="s">
        <v>222</v>
      </c>
      <c r="C21" s="263">
        <v>-271430155.62</v>
      </c>
      <c r="D21" s="263">
        <v>-246882042.08000001</v>
      </c>
      <c r="E21" s="264">
        <v>-240973168.84999999</v>
      </c>
    </row>
    <row r="22" spans="1:5" ht="24.75" customHeight="1">
      <c r="A22" s="259"/>
      <c r="B22" s="262"/>
      <c r="C22" s="263"/>
      <c r="D22" s="263"/>
      <c r="E22" s="265"/>
    </row>
    <row r="23" spans="1:5" ht="25.5">
      <c r="A23" s="24" t="s">
        <v>223</v>
      </c>
      <c r="B23" s="20" t="s">
        <v>224</v>
      </c>
      <c r="C23" s="67">
        <f>C24</f>
        <v>271430155.62</v>
      </c>
      <c r="D23" s="67">
        <f t="shared" ref="D23:E24" si="3">D24</f>
        <v>246882042.08000001</v>
      </c>
      <c r="E23" s="67">
        <f t="shared" si="3"/>
        <v>240973168.84999999</v>
      </c>
    </row>
    <row r="24" spans="1:5" ht="25.5">
      <c r="A24" s="24" t="s">
        <v>225</v>
      </c>
      <c r="B24" s="20" t="s">
        <v>226</v>
      </c>
      <c r="C24" s="67">
        <f>C25</f>
        <v>271430155.62</v>
      </c>
      <c r="D24" s="67">
        <f t="shared" si="3"/>
        <v>246882042.08000001</v>
      </c>
      <c r="E24" s="67">
        <f t="shared" si="3"/>
        <v>240973168.84999999</v>
      </c>
    </row>
    <row r="25" spans="1:5" ht="25.5">
      <c r="A25" s="24" t="s">
        <v>227</v>
      </c>
      <c r="B25" s="20" t="s">
        <v>228</v>
      </c>
      <c r="C25" s="67">
        <f>C26</f>
        <v>271430155.62</v>
      </c>
      <c r="D25" s="67">
        <f>D26</f>
        <v>246882042.08000001</v>
      </c>
      <c r="E25" s="67">
        <f>E26</f>
        <v>240973168.84999999</v>
      </c>
    </row>
    <row r="26" spans="1:5" ht="15" customHeight="1">
      <c r="A26" s="266" t="s">
        <v>229</v>
      </c>
      <c r="B26" s="268" t="s">
        <v>230</v>
      </c>
      <c r="C26" s="263">
        <v>271430155.62</v>
      </c>
      <c r="D26" s="263">
        <v>246882042.08000001</v>
      </c>
      <c r="E26" s="264">
        <v>240973168.84999999</v>
      </c>
    </row>
    <row r="27" spans="1:5">
      <c r="A27" s="267"/>
      <c r="B27" s="269"/>
      <c r="C27" s="263"/>
      <c r="D27" s="263"/>
      <c r="E27" s="265"/>
    </row>
    <row r="28" spans="1:5">
      <c r="A28" s="21"/>
      <c r="B28" s="22"/>
      <c r="C28" s="22"/>
      <c r="D28" s="22"/>
      <c r="E28" s="21"/>
    </row>
    <row r="29" spans="1:5">
      <c r="A29" s="21"/>
      <c r="B29" s="22"/>
      <c r="C29" s="22"/>
      <c r="D29" s="22"/>
      <c r="E29" s="21"/>
    </row>
    <row r="30" spans="1:5" ht="15.75">
      <c r="A30" s="1"/>
    </row>
    <row r="31" spans="1:5" ht="15.75">
      <c r="A31" s="1"/>
    </row>
    <row r="32" spans="1:5" ht="15.75">
      <c r="A32" s="1"/>
    </row>
  </sheetData>
  <mergeCells count="32">
    <mergeCell ref="A26:A27"/>
    <mergeCell ref="B26:B27"/>
    <mergeCell ref="C26:C27"/>
    <mergeCell ref="D26:D27"/>
    <mergeCell ref="E26:E27"/>
    <mergeCell ref="A16:A17"/>
    <mergeCell ref="B16:B17"/>
    <mergeCell ref="C16:C17"/>
    <mergeCell ref="D16:D17"/>
    <mergeCell ref="E16:E17"/>
    <mergeCell ref="A21:A22"/>
    <mergeCell ref="B21:B22"/>
    <mergeCell ref="C21:C22"/>
    <mergeCell ref="D21:D22"/>
    <mergeCell ref="E21:E22"/>
    <mergeCell ref="A10:E10"/>
    <mergeCell ref="A11:E11"/>
    <mergeCell ref="A12:A13"/>
    <mergeCell ref="B12:B13"/>
    <mergeCell ref="E12:E13"/>
    <mergeCell ref="A14:A15"/>
    <mergeCell ref="B14:B15"/>
    <mergeCell ref="C14:C15"/>
    <mergeCell ref="D14:D15"/>
    <mergeCell ref="E14:E15"/>
    <mergeCell ref="A8:E9"/>
    <mergeCell ref="A1:E1"/>
    <mergeCell ref="A2:E2"/>
    <mergeCell ref="B3:E3"/>
    <mergeCell ref="B4:E4"/>
    <mergeCell ref="B5:E5"/>
    <mergeCell ref="A7:E7"/>
  </mergeCells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6"/>
  <sheetViews>
    <sheetView view="pageBreakPreview" topLeftCell="A185" zoomScale="106" zoomScaleSheetLayoutView="106" workbookViewId="0">
      <selection activeCell="A194" sqref="A194"/>
    </sheetView>
  </sheetViews>
  <sheetFormatPr defaultRowHeight="15"/>
  <cols>
    <col min="1" max="1" width="72.42578125" customWidth="1"/>
    <col min="2" max="2" width="8" customWidth="1"/>
    <col min="3" max="3" width="4.42578125" customWidth="1"/>
    <col min="4" max="4" width="5.42578125" customWidth="1"/>
    <col min="5" max="5" width="16.28515625" customWidth="1"/>
    <col min="6" max="6" width="0.140625" customWidth="1"/>
  </cols>
  <sheetData>
    <row r="1" spans="1:6" ht="15.75" customHeight="1">
      <c r="A1" s="272" t="s">
        <v>207</v>
      </c>
      <c r="B1" s="272"/>
      <c r="C1" s="272"/>
      <c r="D1" s="272"/>
      <c r="E1" s="272"/>
      <c r="F1" s="134"/>
    </row>
    <row r="2" spans="1:6" ht="15.75" customHeight="1">
      <c r="A2" s="272" t="s">
        <v>0</v>
      </c>
      <c r="B2" s="272"/>
      <c r="C2" s="272"/>
      <c r="D2" s="272"/>
      <c r="E2" s="272"/>
      <c r="F2" s="134"/>
    </row>
    <row r="3" spans="1:6" ht="15.75" customHeight="1">
      <c r="A3" s="270"/>
      <c r="B3" s="270"/>
      <c r="C3" s="272" t="s">
        <v>1</v>
      </c>
      <c r="D3" s="272"/>
      <c r="E3" s="272"/>
      <c r="F3" s="134"/>
    </row>
    <row r="4" spans="1:6" ht="15.75" customHeight="1">
      <c r="A4" s="270"/>
      <c r="B4" s="270"/>
      <c r="C4" s="272" t="s">
        <v>2</v>
      </c>
      <c r="D4" s="272"/>
      <c r="E4" s="272"/>
      <c r="F4" s="134"/>
    </row>
    <row r="5" spans="1:6" ht="15.75" customHeight="1">
      <c r="A5" s="272" t="s">
        <v>607</v>
      </c>
      <c r="B5" s="272"/>
      <c r="C5" s="272"/>
      <c r="D5" s="272"/>
      <c r="E5" s="272"/>
      <c r="F5" s="134"/>
    </row>
    <row r="6" spans="1:6">
      <c r="A6" s="270"/>
      <c r="B6" s="270"/>
      <c r="C6" s="134"/>
      <c r="D6" s="270"/>
      <c r="E6" s="270"/>
      <c r="F6" s="134"/>
    </row>
    <row r="7" spans="1:6">
      <c r="A7" s="273"/>
      <c r="B7" s="273"/>
      <c r="D7" s="273"/>
      <c r="E7" s="273"/>
      <c r="F7" s="134"/>
    </row>
    <row r="8" spans="1:6" ht="15.75" customHeight="1">
      <c r="A8" s="276" t="s">
        <v>8</v>
      </c>
      <c r="B8" s="276"/>
      <c r="C8" s="276"/>
      <c r="D8" s="276"/>
      <c r="E8" s="276"/>
      <c r="F8" s="134"/>
    </row>
    <row r="9" spans="1:6" ht="16.5" customHeight="1">
      <c r="A9" s="276" t="s">
        <v>17</v>
      </c>
      <c r="B9" s="276"/>
      <c r="C9" s="276"/>
      <c r="D9" s="276"/>
      <c r="E9" s="276"/>
      <c r="F9" s="134"/>
    </row>
    <row r="10" spans="1:6" ht="16.5" customHeight="1">
      <c r="A10" s="276" t="s">
        <v>18</v>
      </c>
      <c r="B10" s="276"/>
      <c r="C10" s="276"/>
      <c r="D10" s="276"/>
      <c r="E10" s="276"/>
      <c r="F10" s="134"/>
    </row>
    <row r="11" spans="1:6" ht="48.75" customHeight="1">
      <c r="A11" s="276" t="s">
        <v>535</v>
      </c>
      <c r="B11" s="276"/>
      <c r="C11" s="276"/>
      <c r="D11" s="276"/>
      <c r="E11" s="276"/>
      <c r="F11" s="134"/>
    </row>
    <row r="12" spans="1:6" ht="16.5">
      <c r="A12" s="277"/>
      <c r="B12" s="277"/>
      <c r="C12" s="277"/>
      <c r="D12" s="277"/>
      <c r="E12" s="277"/>
      <c r="F12" s="270"/>
    </row>
    <row r="13" spans="1:6" ht="16.5">
      <c r="A13" s="271" t="s">
        <v>286</v>
      </c>
      <c r="B13" s="271"/>
      <c r="C13" s="271"/>
      <c r="D13" s="271"/>
      <c r="E13" s="271"/>
      <c r="F13" s="270"/>
    </row>
    <row r="14" spans="1:6">
      <c r="A14" s="274" t="s">
        <v>9</v>
      </c>
      <c r="B14" s="274" t="s">
        <v>10</v>
      </c>
      <c r="C14" s="274"/>
      <c r="D14" s="275" t="s">
        <v>11</v>
      </c>
      <c r="E14" s="278" t="s">
        <v>529</v>
      </c>
      <c r="F14" s="134"/>
    </row>
    <row r="15" spans="1:6" ht="30" customHeight="1">
      <c r="A15" s="274"/>
      <c r="B15" s="274"/>
      <c r="C15" s="274"/>
      <c r="D15" s="275"/>
      <c r="E15" s="278"/>
      <c r="F15" s="134"/>
    </row>
    <row r="16" spans="1:6" ht="25.5">
      <c r="A16" s="177" t="s">
        <v>436</v>
      </c>
      <c r="B16" s="274">
        <v>2100000000</v>
      </c>
      <c r="C16" s="274"/>
      <c r="D16" s="142"/>
      <c r="E16" s="68">
        <f>E17+E23+E32+E36+E55+E63+E70+E75+E80</f>
        <v>155275363.79999998</v>
      </c>
      <c r="F16" s="134"/>
    </row>
    <row r="17" spans="1:6">
      <c r="A17" s="177" t="s">
        <v>74</v>
      </c>
      <c r="B17" s="274">
        <v>2110000000</v>
      </c>
      <c r="C17" s="274"/>
      <c r="D17" s="141"/>
      <c r="E17" s="68">
        <f>E18</f>
        <v>6937967.1200000001</v>
      </c>
      <c r="F17" s="134"/>
    </row>
    <row r="18" spans="1:6" ht="25.5">
      <c r="A18" s="176" t="s">
        <v>75</v>
      </c>
      <c r="B18" s="225">
        <v>2110100000</v>
      </c>
      <c r="C18" s="225"/>
      <c r="D18" s="142"/>
      <c r="E18" s="69">
        <f>E19+E20+E21+E22</f>
        <v>6937967.1200000001</v>
      </c>
      <c r="F18" s="134"/>
    </row>
    <row r="19" spans="1:6" ht="38.25">
      <c r="A19" s="176" t="s">
        <v>545</v>
      </c>
      <c r="B19" s="225">
        <v>2110100020</v>
      </c>
      <c r="C19" s="225"/>
      <c r="D19" s="142">
        <v>200</v>
      </c>
      <c r="E19" s="69">
        <v>3747474.74</v>
      </c>
      <c r="F19" s="134"/>
    </row>
    <row r="20" spans="1:6" ht="42" customHeight="1">
      <c r="A20" s="176" t="s">
        <v>546</v>
      </c>
      <c r="B20" s="225">
        <v>2110100020</v>
      </c>
      <c r="C20" s="225"/>
      <c r="D20" s="142">
        <v>600</v>
      </c>
      <c r="E20" s="69">
        <v>2249367.12</v>
      </c>
      <c r="F20" s="134"/>
    </row>
    <row r="21" spans="1:6" ht="40.5" customHeight="1">
      <c r="A21" s="176" t="s">
        <v>437</v>
      </c>
      <c r="B21" s="225">
        <v>2110100030</v>
      </c>
      <c r="C21" s="225"/>
      <c r="D21" s="142">
        <v>200</v>
      </c>
      <c r="E21" s="153">
        <v>436074.75</v>
      </c>
      <c r="F21" s="134"/>
    </row>
    <row r="22" spans="1:6" ht="38.25">
      <c r="A22" s="13" t="s">
        <v>634</v>
      </c>
      <c r="B22" s="279" t="s">
        <v>635</v>
      </c>
      <c r="C22" s="280"/>
      <c r="D22" s="122">
        <v>200</v>
      </c>
      <c r="E22" s="69">
        <v>505050.51</v>
      </c>
      <c r="F22" s="134"/>
    </row>
    <row r="23" spans="1:6" ht="27" customHeight="1">
      <c r="A23" s="173" t="s">
        <v>77</v>
      </c>
      <c r="B23" s="274">
        <v>2120000000</v>
      </c>
      <c r="C23" s="274"/>
      <c r="D23" s="142"/>
      <c r="E23" s="68">
        <f t="shared" ref="E23" si="0">E24</f>
        <v>4550692.79</v>
      </c>
      <c r="F23" s="134"/>
    </row>
    <row r="24" spans="1:6" ht="29.25" customHeight="1">
      <c r="A24" s="176" t="s">
        <v>78</v>
      </c>
      <c r="B24" s="225">
        <v>2120100000</v>
      </c>
      <c r="C24" s="225"/>
      <c r="D24" s="142"/>
      <c r="E24" s="69">
        <f>SUM(E25:E31)</f>
        <v>4550692.79</v>
      </c>
      <c r="F24" s="134"/>
    </row>
    <row r="25" spans="1:6" ht="66.75" customHeight="1">
      <c r="A25" s="176" t="s">
        <v>663</v>
      </c>
      <c r="B25" s="225" t="s">
        <v>496</v>
      </c>
      <c r="C25" s="225"/>
      <c r="D25" s="142">
        <v>200</v>
      </c>
      <c r="E25" s="159">
        <v>951222.21</v>
      </c>
      <c r="F25" s="134"/>
    </row>
    <row r="26" spans="1:6" ht="78" customHeight="1">
      <c r="A26" s="176" t="s">
        <v>664</v>
      </c>
      <c r="B26" s="225" t="s">
        <v>496</v>
      </c>
      <c r="C26" s="225"/>
      <c r="D26" s="142">
        <v>600</v>
      </c>
      <c r="E26" s="159">
        <v>2919222.94</v>
      </c>
      <c r="F26" s="134"/>
    </row>
    <row r="27" spans="1:6" ht="68.25" customHeight="1">
      <c r="A27" s="176" t="s">
        <v>102</v>
      </c>
      <c r="B27" s="225">
        <v>2120180090</v>
      </c>
      <c r="C27" s="225"/>
      <c r="D27" s="142">
        <v>200</v>
      </c>
      <c r="E27" s="158">
        <v>85782</v>
      </c>
      <c r="F27" s="134"/>
    </row>
    <row r="28" spans="1:6" ht="68.25" customHeight="1">
      <c r="A28" s="176" t="s">
        <v>350</v>
      </c>
      <c r="B28" s="225">
        <v>2120180090</v>
      </c>
      <c r="C28" s="225"/>
      <c r="D28" s="142">
        <v>600</v>
      </c>
      <c r="E28" s="152">
        <v>42891</v>
      </c>
      <c r="F28" s="134"/>
    </row>
    <row r="29" spans="1:6" ht="53.25" customHeight="1">
      <c r="A29" s="282" t="s">
        <v>472</v>
      </c>
      <c r="B29" s="225">
        <v>2120180100</v>
      </c>
      <c r="C29" s="225"/>
      <c r="D29" s="281">
        <v>200</v>
      </c>
      <c r="E29" s="263">
        <v>54072</v>
      </c>
      <c r="F29" s="134"/>
    </row>
    <row r="30" spans="1:6" ht="38.25" customHeight="1">
      <c r="A30" s="282"/>
      <c r="B30" s="225"/>
      <c r="C30" s="225"/>
      <c r="D30" s="281"/>
      <c r="E30" s="263"/>
      <c r="F30" s="134"/>
    </row>
    <row r="31" spans="1:6" ht="65.25" customHeight="1">
      <c r="A31" s="176" t="s">
        <v>438</v>
      </c>
      <c r="B31" s="225">
        <v>2120180110</v>
      </c>
      <c r="C31" s="225"/>
      <c r="D31" s="142">
        <v>300</v>
      </c>
      <c r="E31" s="152">
        <v>497502.64</v>
      </c>
      <c r="F31" s="134"/>
    </row>
    <row r="32" spans="1:6">
      <c r="A32" s="177" t="s">
        <v>95</v>
      </c>
      <c r="B32" s="274">
        <v>2130000000</v>
      </c>
      <c r="C32" s="274"/>
      <c r="D32" s="142"/>
      <c r="E32" s="68">
        <f t="shared" ref="E32" si="1">E33</f>
        <v>646400</v>
      </c>
      <c r="F32" s="134"/>
    </row>
    <row r="33" spans="1:6" ht="16.5" customHeight="1">
      <c r="A33" s="176" t="s">
        <v>96</v>
      </c>
      <c r="B33" s="225">
        <v>2130100000</v>
      </c>
      <c r="C33" s="225"/>
      <c r="D33" s="142"/>
      <c r="E33" s="69">
        <f t="shared" ref="E33" si="2">E34+E35</f>
        <v>646400</v>
      </c>
      <c r="F33" s="134"/>
    </row>
    <row r="34" spans="1:6" ht="39.75" customHeight="1">
      <c r="A34" s="176" t="s">
        <v>103</v>
      </c>
      <c r="B34" s="225">
        <v>2130100070</v>
      </c>
      <c r="C34" s="225"/>
      <c r="D34" s="142">
        <v>200</v>
      </c>
      <c r="E34" s="152">
        <v>606400</v>
      </c>
      <c r="F34" s="134"/>
    </row>
    <row r="35" spans="1:6" ht="44.25" customHeight="1">
      <c r="A35" s="176" t="s">
        <v>97</v>
      </c>
      <c r="B35" s="225">
        <v>2130100070</v>
      </c>
      <c r="C35" s="225"/>
      <c r="D35" s="142">
        <v>600</v>
      </c>
      <c r="E35" s="152">
        <v>40000</v>
      </c>
      <c r="F35" s="134"/>
    </row>
    <row r="36" spans="1:6" ht="18.75" customHeight="1">
      <c r="A36" s="177" t="s">
        <v>79</v>
      </c>
      <c r="B36" s="274">
        <v>2140000000</v>
      </c>
      <c r="C36" s="274"/>
      <c r="D36" s="142"/>
      <c r="E36" s="68">
        <f>E37+E43</f>
        <v>53442757.909999996</v>
      </c>
      <c r="F36" s="134"/>
    </row>
    <row r="37" spans="1:6">
      <c r="A37" s="176" t="s">
        <v>80</v>
      </c>
      <c r="B37" s="225">
        <v>2140100000</v>
      </c>
      <c r="C37" s="225"/>
      <c r="D37" s="142"/>
      <c r="E37" s="69">
        <f>E38+E39+E40+E41+E42</f>
        <v>8561301</v>
      </c>
      <c r="F37" s="134"/>
    </row>
    <row r="38" spans="1:6" ht="54.75" customHeight="1">
      <c r="A38" s="176" t="s">
        <v>547</v>
      </c>
      <c r="B38" s="225">
        <v>2140100080</v>
      </c>
      <c r="C38" s="225"/>
      <c r="D38" s="142">
        <v>100</v>
      </c>
      <c r="E38" s="152">
        <v>1912600</v>
      </c>
      <c r="F38" s="134"/>
    </row>
    <row r="39" spans="1:6" ht="42.75" customHeight="1">
      <c r="A39" s="176" t="s">
        <v>548</v>
      </c>
      <c r="B39" s="225">
        <v>2140100080</v>
      </c>
      <c r="C39" s="225"/>
      <c r="D39" s="142">
        <v>200</v>
      </c>
      <c r="E39" s="152">
        <v>3331160</v>
      </c>
      <c r="F39" s="134"/>
    </row>
    <row r="40" spans="1:6" ht="29.25" customHeight="1">
      <c r="A40" s="176" t="s">
        <v>549</v>
      </c>
      <c r="B40" s="225">
        <v>2140100080</v>
      </c>
      <c r="C40" s="225"/>
      <c r="D40" s="142">
        <v>800</v>
      </c>
      <c r="E40" s="152">
        <v>182300</v>
      </c>
      <c r="F40" s="134"/>
    </row>
    <row r="41" spans="1:6" ht="28.5" customHeight="1">
      <c r="A41" s="176" t="s">
        <v>550</v>
      </c>
      <c r="B41" s="225">
        <v>2140100110</v>
      </c>
      <c r="C41" s="225"/>
      <c r="D41" s="142">
        <v>200</v>
      </c>
      <c r="E41" s="152">
        <v>1620571</v>
      </c>
      <c r="F41" s="134"/>
    </row>
    <row r="42" spans="1:6" ht="25.5">
      <c r="A42" s="176" t="s">
        <v>104</v>
      </c>
      <c r="B42" s="225">
        <v>2140100060</v>
      </c>
      <c r="C42" s="225"/>
      <c r="D42" s="142">
        <v>200</v>
      </c>
      <c r="E42" s="152">
        <v>1514670</v>
      </c>
      <c r="F42" s="134"/>
    </row>
    <row r="43" spans="1:6">
      <c r="A43" s="176" t="s">
        <v>81</v>
      </c>
      <c r="B43" s="225">
        <v>2140200000</v>
      </c>
      <c r="C43" s="225"/>
      <c r="D43" s="142"/>
      <c r="E43" s="69">
        <f>E44+E45+E46+E47+E48+E49+E50+E51+E52+E53+E54</f>
        <v>44881456.909999996</v>
      </c>
      <c r="F43" s="134"/>
    </row>
    <row r="44" spans="1:6" ht="68.25" customHeight="1">
      <c r="A44" s="176" t="s">
        <v>551</v>
      </c>
      <c r="B44" s="225">
        <v>2140200090</v>
      </c>
      <c r="C44" s="225"/>
      <c r="D44" s="142">
        <v>100</v>
      </c>
      <c r="E44" s="152">
        <v>898000</v>
      </c>
      <c r="F44" s="134"/>
    </row>
    <row r="45" spans="1:6" ht="42" customHeight="1">
      <c r="A45" s="176" t="s">
        <v>552</v>
      </c>
      <c r="B45" s="225">
        <v>2140200090</v>
      </c>
      <c r="C45" s="225"/>
      <c r="D45" s="142">
        <v>200</v>
      </c>
      <c r="E45" s="152">
        <v>10513232.91</v>
      </c>
      <c r="F45" s="134"/>
    </row>
    <row r="46" spans="1:6" ht="43.5" customHeight="1">
      <c r="A46" s="176" t="s">
        <v>553</v>
      </c>
      <c r="B46" s="225">
        <v>2140200090</v>
      </c>
      <c r="C46" s="225"/>
      <c r="D46" s="142">
        <v>600</v>
      </c>
      <c r="E46" s="152">
        <v>19041500</v>
      </c>
      <c r="F46" s="134"/>
    </row>
    <row r="47" spans="1:6" ht="27" customHeight="1">
      <c r="A47" s="176" t="s">
        <v>554</v>
      </c>
      <c r="B47" s="225">
        <v>2140200090</v>
      </c>
      <c r="C47" s="225"/>
      <c r="D47" s="142">
        <v>800</v>
      </c>
      <c r="E47" s="152">
        <v>274300</v>
      </c>
      <c r="F47" s="134"/>
    </row>
    <row r="48" spans="1:6" ht="56.25" customHeight="1">
      <c r="A48" s="176" t="s">
        <v>555</v>
      </c>
      <c r="B48" s="225">
        <v>2140200100</v>
      </c>
      <c r="C48" s="225"/>
      <c r="D48" s="142">
        <v>100</v>
      </c>
      <c r="E48" s="152">
        <v>6804700</v>
      </c>
      <c r="F48" s="134"/>
    </row>
    <row r="49" spans="1:6" ht="30" customHeight="1">
      <c r="A49" s="176" t="s">
        <v>105</v>
      </c>
      <c r="B49" s="225">
        <v>2140200100</v>
      </c>
      <c r="C49" s="225"/>
      <c r="D49" s="142">
        <v>200</v>
      </c>
      <c r="E49" s="152">
        <v>1836219</v>
      </c>
      <c r="F49" s="134"/>
    </row>
    <row r="50" spans="1:6" ht="18.75" customHeight="1">
      <c r="A50" s="176" t="s">
        <v>556</v>
      </c>
      <c r="B50" s="225">
        <v>2140200100</v>
      </c>
      <c r="C50" s="225"/>
      <c r="D50" s="142">
        <v>800</v>
      </c>
      <c r="E50" s="152">
        <v>5800</v>
      </c>
      <c r="F50" s="134"/>
    </row>
    <row r="51" spans="1:6" ht="28.5" customHeight="1">
      <c r="A51" s="176" t="s">
        <v>550</v>
      </c>
      <c r="B51" s="225">
        <v>2140200110</v>
      </c>
      <c r="C51" s="225"/>
      <c r="D51" s="142">
        <v>200</v>
      </c>
      <c r="E51" s="152">
        <v>746830</v>
      </c>
      <c r="F51" s="134"/>
    </row>
    <row r="52" spans="1:6" ht="25.5">
      <c r="A52" s="176" t="s">
        <v>104</v>
      </c>
      <c r="B52" s="225">
        <v>2140200060</v>
      </c>
      <c r="C52" s="225"/>
      <c r="D52" s="142">
        <v>200</v>
      </c>
      <c r="E52" s="152">
        <v>620515</v>
      </c>
      <c r="F52" s="134"/>
    </row>
    <row r="53" spans="1:6" ht="116.25" customHeight="1">
      <c r="A53" s="185" t="s">
        <v>665</v>
      </c>
      <c r="B53" s="225">
        <v>2140253031</v>
      </c>
      <c r="C53" s="225"/>
      <c r="D53" s="142">
        <v>100</v>
      </c>
      <c r="E53" s="152">
        <v>1249920</v>
      </c>
      <c r="F53" s="134"/>
    </row>
    <row r="54" spans="1:6" ht="90" customHeight="1">
      <c r="A54" s="176" t="s">
        <v>673</v>
      </c>
      <c r="B54" s="225">
        <v>2140253031</v>
      </c>
      <c r="C54" s="225"/>
      <c r="D54" s="142">
        <v>600</v>
      </c>
      <c r="E54" s="152">
        <v>2890440</v>
      </c>
      <c r="F54" s="134"/>
    </row>
    <row r="55" spans="1:6" ht="27" customHeight="1">
      <c r="A55" s="173" t="s">
        <v>439</v>
      </c>
      <c r="B55" s="274">
        <v>2150000000</v>
      </c>
      <c r="C55" s="274"/>
      <c r="D55" s="142"/>
      <c r="E55" s="68">
        <f>E56+E59</f>
        <v>84027941.5</v>
      </c>
      <c r="F55" s="134"/>
    </row>
    <row r="56" spans="1:6">
      <c r="A56" s="176" t="s">
        <v>80</v>
      </c>
      <c r="B56" s="225">
        <v>2150100000</v>
      </c>
      <c r="C56" s="225"/>
      <c r="D56" s="142"/>
      <c r="E56" s="69">
        <f>E57+E58</f>
        <v>10130299</v>
      </c>
      <c r="F56" s="134"/>
    </row>
    <row r="57" spans="1:6" ht="107.25" customHeight="1">
      <c r="A57" s="176" t="s">
        <v>475</v>
      </c>
      <c r="B57" s="225">
        <v>2150180170</v>
      </c>
      <c r="C57" s="225"/>
      <c r="D57" s="142">
        <v>100</v>
      </c>
      <c r="E57" s="152">
        <v>10084915</v>
      </c>
      <c r="F57" s="134"/>
    </row>
    <row r="58" spans="1:6" ht="81" customHeight="1">
      <c r="A58" s="176" t="s">
        <v>476</v>
      </c>
      <c r="B58" s="225">
        <v>2150180170</v>
      </c>
      <c r="C58" s="225"/>
      <c r="D58" s="142">
        <v>200</v>
      </c>
      <c r="E58" s="152">
        <v>45384</v>
      </c>
      <c r="F58" s="134"/>
    </row>
    <row r="59" spans="1:6">
      <c r="A59" s="176" t="s">
        <v>500</v>
      </c>
      <c r="B59" s="225">
        <v>2150200000</v>
      </c>
      <c r="C59" s="225"/>
      <c r="D59" s="142"/>
      <c r="E59" s="69">
        <f>E60+E61+E62</f>
        <v>73897642.5</v>
      </c>
      <c r="F59" s="134"/>
    </row>
    <row r="60" spans="1:6" ht="132.75" customHeight="1">
      <c r="A60" s="176" t="s">
        <v>501</v>
      </c>
      <c r="B60" s="225">
        <v>2150280150</v>
      </c>
      <c r="C60" s="225"/>
      <c r="D60" s="142">
        <v>100</v>
      </c>
      <c r="E60" s="152">
        <v>18952562</v>
      </c>
      <c r="F60" s="134"/>
    </row>
    <row r="61" spans="1:6" ht="109.5" customHeight="1">
      <c r="A61" s="176" t="s">
        <v>502</v>
      </c>
      <c r="B61" s="225">
        <v>2150280150</v>
      </c>
      <c r="C61" s="225"/>
      <c r="D61" s="142">
        <v>200</v>
      </c>
      <c r="E61" s="152">
        <v>207631</v>
      </c>
      <c r="F61" s="134"/>
    </row>
    <row r="62" spans="1:6" ht="106.5" customHeight="1">
      <c r="A62" s="176" t="s">
        <v>503</v>
      </c>
      <c r="B62" s="225">
        <v>2150280150</v>
      </c>
      <c r="C62" s="225"/>
      <c r="D62" s="142">
        <v>600</v>
      </c>
      <c r="E62" s="152">
        <v>54737449.5</v>
      </c>
      <c r="F62" s="134"/>
    </row>
    <row r="63" spans="1:6">
      <c r="A63" s="173" t="s">
        <v>82</v>
      </c>
      <c r="B63" s="274">
        <v>2160000000</v>
      </c>
      <c r="C63" s="274"/>
      <c r="D63" s="142"/>
      <c r="E63" s="68">
        <f t="shared" ref="E63" si="3">E64</f>
        <v>4525174.4799999995</v>
      </c>
      <c r="F63" s="134"/>
    </row>
    <row r="64" spans="1:6">
      <c r="A64" s="176" t="s">
        <v>83</v>
      </c>
      <c r="B64" s="225">
        <v>2160100000</v>
      </c>
      <c r="C64" s="225"/>
      <c r="D64" s="142"/>
      <c r="E64" s="70">
        <f>E65+E66+E67+E68+E69</f>
        <v>4525174.4799999995</v>
      </c>
      <c r="F64" s="134"/>
    </row>
    <row r="65" spans="1:6" ht="47.25" customHeight="1">
      <c r="A65" s="201" t="s">
        <v>679</v>
      </c>
      <c r="B65" s="225">
        <v>2160100120</v>
      </c>
      <c r="C65" s="225"/>
      <c r="D65" s="142">
        <v>600</v>
      </c>
      <c r="E65" s="152">
        <v>3910390.55</v>
      </c>
      <c r="F65" s="134"/>
    </row>
    <row r="66" spans="1:6" s="147" customFormat="1" ht="57" customHeight="1">
      <c r="A66" s="13" t="s">
        <v>672</v>
      </c>
      <c r="B66" s="279" t="s">
        <v>636</v>
      </c>
      <c r="C66" s="280"/>
      <c r="D66" s="122">
        <v>600</v>
      </c>
      <c r="E66" s="69">
        <v>5169.68</v>
      </c>
      <c r="F66" s="69">
        <f>D66+E66</f>
        <v>5769.68</v>
      </c>
    </row>
    <row r="67" spans="1:6" s="155" customFormat="1" ht="64.5" customHeight="1">
      <c r="A67" s="13" t="s">
        <v>671</v>
      </c>
      <c r="B67" s="279" t="s">
        <v>640</v>
      </c>
      <c r="C67" s="280"/>
      <c r="D67" s="121" t="s">
        <v>641</v>
      </c>
      <c r="E67" s="163">
        <v>425637.12</v>
      </c>
      <c r="F67" s="69"/>
    </row>
    <row r="68" spans="1:6" s="147" customFormat="1" ht="66" customHeight="1">
      <c r="A68" s="53" t="s">
        <v>670</v>
      </c>
      <c r="B68" s="279" t="s">
        <v>637</v>
      </c>
      <c r="C68" s="280"/>
      <c r="D68" s="122">
        <v>600</v>
      </c>
      <c r="E68" s="69">
        <v>1839.77</v>
      </c>
      <c r="F68" s="69">
        <f>D68+E68</f>
        <v>2439.77</v>
      </c>
    </row>
    <row r="69" spans="1:6" s="147" customFormat="1" ht="67.5" customHeight="1">
      <c r="A69" s="13" t="s">
        <v>639</v>
      </c>
      <c r="B69" s="279" t="s">
        <v>638</v>
      </c>
      <c r="C69" s="280"/>
      <c r="D69" s="122">
        <v>600</v>
      </c>
      <c r="E69" s="110">
        <v>182137.36</v>
      </c>
      <c r="F69" s="69">
        <f t="shared" ref="F69" si="4">D69+E69</f>
        <v>182737.36</v>
      </c>
    </row>
    <row r="70" spans="1:6">
      <c r="A70" s="173" t="s">
        <v>84</v>
      </c>
      <c r="B70" s="274">
        <v>2170000000</v>
      </c>
      <c r="C70" s="274"/>
      <c r="D70" s="142"/>
      <c r="E70" s="68">
        <f t="shared" ref="E70" si="5">E71</f>
        <v>794430</v>
      </c>
      <c r="F70" s="134"/>
    </row>
    <row r="71" spans="1:6">
      <c r="A71" s="176" t="s">
        <v>85</v>
      </c>
      <c r="B71" s="225">
        <v>2170100000</v>
      </c>
      <c r="C71" s="225"/>
      <c r="D71" s="142"/>
      <c r="E71" s="69">
        <f t="shared" ref="E71" si="6">E72+E73+E74</f>
        <v>794430</v>
      </c>
      <c r="F71" s="134"/>
    </row>
    <row r="72" spans="1:6" ht="53.25" customHeight="1">
      <c r="A72" s="176" t="s">
        <v>557</v>
      </c>
      <c r="B72" s="225">
        <v>2170180200</v>
      </c>
      <c r="C72" s="225"/>
      <c r="D72" s="142">
        <v>600</v>
      </c>
      <c r="E72" s="152">
        <v>26040</v>
      </c>
      <c r="F72" s="134"/>
    </row>
    <row r="73" spans="1:6" ht="42.75" customHeight="1">
      <c r="A73" s="176" t="s">
        <v>109</v>
      </c>
      <c r="B73" s="225" t="s">
        <v>440</v>
      </c>
      <c r="C73" s="225"/>
      <c r="D73" s="142">
        <v>200</v>
      </c>
      <c r="E73" s="152">
        <v>234045</v>
      </c>
      <c r="F73" s="134"/>
    </row>
    <row r="74" spans="1:6" ht="43.5" customHeight="1">
      <c r="A74" s="176" t="s">
        <v>110</v>
      </c>
      <c r="B74" s="225" t="s">
        <v>440</v>
      </c>
      <c r="C74" s="225"/>
      <c r="D74" s="142">
        <v>600</v>
      </c>
      <c r="E74" s="152">
        <v>534345</v>
      </c>
      <c r="F74" s="134"/>
    </row>
    <row r="75" spans="1:6">
      <c r="A75" s="177" t="s">
        <v>349</v>
      </c>
      <c r="B75" s="274">
        <v>2180000000</v>
      </c>
      <c r="C75" s="274"/>
      <c r="D75" s="141"/>
      <c r="E75" s="68">
        <f t="shared" ref="E75" si="7">E76</f>
        <v>270000</v>
      </c>
      <c r="F75" s="134"/>
    </row>
    <row r="76" spans="1:6">
      <c r="A76" s="176" t="s">
        <v>76</v>
      </c>
      <c r="B76" s="225">
        <v>2180100000</v>
      </c>
      <c r="C76" s="225"/>
      <c r="D76" s="141"/>
      <c r="E76" s="69">
        <f>E77+E78+E79</f>
        <v>270000</v>
      </c>
      <c r="F76" s="134"/>
    </row>
    <row r="77" spans="1:6" ht="80.25" customHeight="1">
      <c r="A77" s="176" t="s">
        <v>447</v>
      </c>
      <c r="B77" s="225">
        <v>2180100130</v>
      </c>
      <c r="C77" s="225"/>
      <c r="D77" s="142">
        <v>100</v>
      </c>
      <c r="E77" s="152">
        <v>54000</v>
      </c>
      <c r="F77" s="134"/>
    </row>
    <row r="78" spans="1:6" ht="54" customHeight="1">
      <c r="A78" s="176" t="s">
        <v>448</v>
      </c>
      <c r="B78" s="225">
        <v>2180100140</v>
      </c>
      <c r="C78" s="225"/>
      <c r="D78" s="142">
        <v>100</v>
      </c>
      <c r="E78" s="152">
        <v>156000</v>
      </c>
      <c r="F78" s="134"/>
    </row>
    <row r="79" spans="1:6" ht="53.25" customHeight="1">
      <c r="A79" s="176" t="s">
        <v>449</v>
      </c>
      <c r="B79" s="225">
        <v>2180100150</v>
      </c>
      <c r="C79" s="225"/>
      <c r="D79" s="142">
        <v>100</v>
      </c>
      <c r="E79" s="152">
        <v>60000</v>
      </c>
      <c r="F79" s="134"/>
    </row>
    <row r="80" spans="1:6" ht="41.25" customHeight="1">
      <c r="A80" s="177" t="s">
        <v>143</v>
      </c>
      <c r="B80" s="274">
        <v>2190000000</v>
      </c>
      <c r="C80" s="274"/>
      <c r="D80" s="142"/>
      <c r="E80" s="68">
        <f t="shared" ref="E80" si="8">E81</f>
        <v>80000</v>
      </c>
      <c r="F80" s="134"/>
    </row>
    <row r="81" spans="1:6" ht="20.25" customHeight="1">
      <c r="A81" s="176" t="s">
        <v>76</v>
      </c>
      <c r="B81" s="225">
        <v>2190100000</v>
      </c>
      <c r="C81" s="225"/>
      <c r="D81" s="142"/>
      <c r="E81" s="69">
        <f>E82</f>
        <v>80000</v>
      </c>
      <c r="F81" s="134"/>
    </row>
    <row r="82" spans="1:6" ht="40.5" customHeight="1">
      <c r="A82" s="176" t="s">
        <v>299</v>
      </c>
      <c r="B82" s="225">
        <v>2190100160</v>
      </c>
      <c r="C82" s="225"/>
      <c r="D82" s="199">
        <v>200</v>
      </c>
      <c r="E82" s="152">
        <v>80000</v>
      </c>
      <c r="F82" s="134"/>
    </row>
    <row r="83" spans="1:6" ht="25.5" customHeight="1">
      <c r="A83" s="176" t="s">
        <v>596</v>
      </c>
      <c r="B83" s="274">
        <v>2200000000</v>
      </c>
      <c r="C83" s="274"/>
      <c r="D83" s="142"/>
      <c r="E83" s="68">
        <f>E84+E98+E104</f>
        <v>13398544.15</v>
      </c>
      <c r="F83" s="134"/>
    </row>
    <row r="84" spans="1:6" ht="25.5" customHeight="1">
      <c r="A84" s="173" t="s">
        <v>441</v>
      </c>
      <c r="B84" s="274">
        <v>2210000000</v>
      </c>
      <c r="C84" s="274"/>
      <c r="D84" s="141"/>
      <c r="E84" s="68">
        <f>E85+E90+E92+E95</f>
        <v>10106384.15</v>
      </c>
      <c r="F84" s="134"/>
    </row>
    <row r="85" spans="1:6">
      <c r="A85" s="176" t="s">
        <v>87</v>
      </c>
      <c r="B85" s="225">
        <v>2210100000</v>
      </c>
      <c r="C85" s="225"/>
      <c r="D85" s="142"/>
      <c r="E85" s="69">
        <f>E86+E87+E88+E89</f>
        <v>4824089</v>
      </c>
      <c r="F85" s="134"/>
    </row>
    <row r="86" spans="1:6" ht="54" customHeight="1">
      <c r="A86" s="176" t="s">
        <v>558</v>
      </c>
      <c r="B86" s="225">
        <v>2210100170</v>
      </c>
      <c r="C86" s="225"/>
      <c r="D86" s="142">
        <v>100</v>
      </c>
      <c r="E86" s="152">
        <v>2324785</v>
      </c>
      <c r="F86" s="134"/>
    </row>
    <row r="87" spans="1:6" ht="42" customHeight="1">
      <c r="A87" s="176" t="s">
        <v>559</v>
      </c>
      <c r="B87" s="225">
        <v>2210100170</v>
      </c>
      <c r="C87" s="225"/>
      <c r="D87" s="142">
        <v>200</v>
      </c>
      <c r="E87" s="152">
        <v>2470304</v>
      </c>
      <c r="F87" s="134"/>
    </row>
    <row r="88" spans="1:6" ht="26.25" customHeight="1">
      <c r="A88" s="176" t="s">
        <v>560</v>
      </c>
      <c r="B88" s="225">
        <v>2210100170</v>
      </c>
      <c r="C88" s="225"/>
      <c r="D88" s="142">
        <v>800</v>
      </c>
      <c r="E88" s="152">
        <v>14000</v>
      </c>
      <c r="F88" s="134"/>
    </row>
    <row r="89" spans="1:6" ht="29.25" customHeight="1">
      <c r="A89" s="176" t="s">
        <v>106</v>
      </c>
      <c r="B89" s="225">
        <v>2210100180</v>
      </c>
      <c r="C89" s="225"/>
      <c r="D89" s="142">
        <v>200</v>
      </c>
      <c r="E89" s="152">
        <v>15000</v>
      </c>
      <c r="F89" s="134"/>
    </row>
    <row r="90" spans="1:6" ht="25.5">
      <c r="A90" s="176" t="s">
        <v>88</v>
      </c>
      <c r="B90" s="225">
        <v>2210200000</v>
      </c>
      <c r="C90" s="225"/>
      <c r="D90" s="142"/>
      <c r="E90" s="69">
        <f>E91</f>
        <v>91249</v>
      </c>
      <c r="F90" s="134"/>
    </row>
    <row r="91" spans="1:6" ht="38.25">
      <c r="A91" s="176" t="s">
        <v>561</v>
      </c>
      <c r="B91" s="225">
        <v>2210200190</v>
      </c>
      <c r="C91" s="225"/>
      <c r="D91" s="142">
        <v>200</v>
      </c>
      <c r="E91" s="152">
        <v>91249</v>
      </c>
      <c r="F91" s="134"/>
    </row>
    <row r="92" spans="1:6" ht="25.5">
      <c r="A92" s="176" t="s">
        <v>89</v>
      </c>
      <c r="B92" s="225">
        <v>2210300000</v>
      </c>
      <c r="C92" s="225"/>
      <c r="D92" s="142"/>
      <c r="E92" s="69">
        <f>E93+E94</f>
        <v>3079144</v>
      </c>
      <c r="F92" s="134"/>
    </row>
    <row r="93" spans="1:6" ht="67.5" customHeight="1">
      <c r="A93" s="176" t="s">
        <v>562</v>
      </c>
      <c r="B93" s="225" t="s">
        <v>443</v>
      </c>
      <c r="C93" s="225"/>
      <c r="D93" s="142">
        <v>100</v>
      </c>
      <c r="E93" s="152">
        <v>307915</v>
      </c>
      <c r="F93" s="134"/>
    </row>
    <row r="94" spans="1:6" s="155" customFormat="1" ht="77.25" customHeight="1">
      <c r="A94" s="13" t="s">
        <v>642</v>
      </c>
      <c r="B94" s="279" t="s">
        <v>442</v>
      </c>
      <c r="C94" s="280"/>
      <c r="D94" s="162" t="s">
        <v>7</v>
      </c>
      <c r="E94" s="215">
        <v>2771229</v>
      </c>
      <c r="F94" s="154"/>
    </row>
    <row r="95" spans="1:6" ht="25.5" customHeight="1">
      <c r="A95" s="176" t="s">
        <v>597</v>
      </c>
      <c r="B95" s="225">
        <v>2210400000</v>
      </c>
      <c r="C95" s="225"/>
      <c r="D95" s="142"/>
      <c r="E95" s="69">
        <f>E96+E97</f>
        <v>2111902.15</v>
      </c>
      <c r="F95" s="134"/>
    </row>
    <row r="96" spans="1:6" ht="67.5" customHeight="1">
      <c r="A96" s="176" t="s">
        <v>237</v>
      </c>
      <c r="B96" s="225">
        <v>2210400200</v>
      </c>
      <c r="C96" s="225"/>
      <c r="D96" s="142">
        <v>100</v>
      </c>
      <c r="E96" s="152">
        <v>1453100</v>
      </c>
      <c r="F96" s="134"/>
    </row>
    <row r="97" spans="1:6" ht="53.25" customHeight="1">
      <c r="A97" s="176" t="s">
        <v>598</v>
      </c>
      <c r="B97" s="225">
        <v>2210400200</v>
      </c>
      <c r="C97" s="225"/>
      <c r="D97" s="142">
        <v>200</v>
      </c>
      <c r="E97" s="152">
        <v>658802.15</v>
      </c>
      <c r="F97" s="134"/>
    </row>
    <row r="98" spans="1:6" ht="25.5">
      <c r="A98" s="173" t="s">
        <v>90</v>
      </c>
      <c r="B98" s="274">
        <v>2220000000</v>
      </c>
      <c r="C98" s="274"/>
      <c r="D98" s="142"/>
      <c r="E98" s="68">
        <f t="shared" ref="E98" si="9">E99</f>
        <v>1992160</v>
      </c>
      <c r="F98" s="134"/>
    </row>
    <row r="99" spans="1:6" ht="21.75" customHeight="1">
      <c r="A99" s="176" t="s">
        <v>83</v>
      </c>
      <c r="B99" s="225">
        <v>2220100000</v>
      </c>
      <c r="C99" s="225"/>
      <c r="D99" s="142"/>
      <c r="E99" s="69">
        <f>E100+E101+E102+E103</f>
        <v>1992160</v>
      </c>
      <c r="F99" s="134"/>
    </row>
    <row r="100" spans="1:6" ht="69" customHeight="1">
      <c r="A100" s="176" t="s">
        <v>563</v>
      </c>
      <c r="B100" s="225">
        <v>2220100210</v>
      </c>
      <c r="C100" s="225"/>
      <c r="D100" s="142">
        <v>100</v>
      </c>
      <c r="E100" s="152">
        <v>1344101.44</v>
      </c>
      <c r="F100" s="134"/>
    </row>
    <row r="101" spans="1:6" ht="42" customHeight="1">
      <c r="A101" s="176" t="s">
        <v>564</v>
      </c>
      <c r="B101" s="281">
        <v>2220100210</v>
      </c>
      <c r="C101" s="283"/>
      <c r="D101" s="142">
        <v>200</v>
      </c>
      <c r="E101" s="152">
        <v>83073</v>
      </c>
      <c r="F101" s="134"/>
    </row>
    <row r="102" spans="1:6" s="155" customFormat="1" ht="80.25" customHeight="1">
      <c r="A102" s="13" t="s">
        <v>643</v>
      </c>
      <c r="B102" s="284" t="s">
        <v>644</v>
      </c>
      <c r="C102" s="285"/>
      <c r="D102" s="52">
        <v>100</v>
      </c>
      <c r="E102" s="215">
        <v>56498.559999999998</v>
      </c>
      <c r="F102" s="154"/>
    </row>
    <row r="103" spans="1:6" s="155" customFormat="1" ht="81" customHeight="1">
      <c r="A103" s="13" t="s">
        <v>645</v>
      </c>
      <c r="B103" s="279" t="s">
        <v>646</v>
      </c>
      <c r="C103" s="280"/>
      <c r="D103" s="121" t="s">
        <v>7</v>
      </c>
      <c r="E103" s="215">
        <v>508487</v>
      </c>
      <c r="F103" s="154"/>
    </row>
    <row r="104" spans="1:6" ht="27" customHeight="1">
      <c r="A104" s="177" t="s">
        <v>444</v>
      </c>
      <c r="B104" s="274">
        <v>2240000000</v>
      </c>
      <c r="C104" s="274"/>
      <c r="D104" s="141"/>
      <c r="E104" s="68">
        <f>E105</f>
        <v>1300000</v>
      </c>
      <c r="F104" s="134"/>
    </row>
    <row r="105" spans="1:6" ht="25.5">
      <c r="A105" s="176" t="s">
        <v>445</v>
      </c>
      <c r="B105" s="225">
        <v>2240100000</v>
      </c>
      <c r="C105" s="225"/>
      <c r="D105" s="142"/>
      <c r="E105" s="69">
        <f t="shared" ref="E105" si="10">E106</f>
        <v>1300000</v>
      </c>
      <c r="F105" s="134"/>
    </row>
    <row r="106" spans="1:6" ht="30" customHeight="1">
      <c r="A106" s="176" t="s">
        <v>446</v>
      </c>
      <c r="B106" s="225">
        <v>2240100230</v>
      </c>
      <c r="C106" s="225"/>
      <c r="D106" s="142">
        <v>200</v>
      </c>
      <c r="E106" s="152">
        <v>1300000</v>
      </c>
      <c r="F106" s="134"/>
    </row>
    <row r="107" spans="1:6" ht="25.5">
      <c r="A107" s="177" t="s">
        <v>12</v>
      </c>
      <c r="B107" s="274">
        <v>2300000000</v>
      </c>
      <c r="C107" s="274"/>
      <c r="D107" s="142"/>
      <c r="E107" s="68">
        <f>E108+E112</f>
        <v>620000</v>
      </c>
      <c r="F107" s="134"/>
    </row>
    <row r="108" spans="1:6" ht="39.75" customHeight="1">
      <c r="A108" s="172" t="s">
        <v>450</v>
      </c>
      <c r="B108" s="225">
        <v>2310000000</v>
      </c>
      <c r="C108" s="225"/>
      <c r="D108" s="20"/>
      <c r="E108" s="69">
        <f>E109</f>
        <v>420000</v>
      </c>
      <c r="F108" s="134"/>
    </row>
    <row r="109" spans="1:6" ht="29.25" customHeight="1">
      <c r="A109" s="176" t="s">
        <v>91</v>
      </c>
      <c r="B109" s="225">
        <v>2310100000</v>
      </c>
      <c r="C109" s="225"/>
      <c r="D109" s="20"/>
      <c r="E109" s="69">
        <f>E111+E110</f>
        <v>420000</v>
      </c>
      <c r="F109" s="134"/>
    </row>
    <row r="110" spans="1:6" s="214" customFormat="1" ht="57" customHeight="1">
      <c r="A110" s="212" t="s">
        <v>676</v>
      </c>
      <c r="B110" s="225">
        <v>2310100240</v>
      </c>
      <c r="C110" s="225"/>
      <c r="D110" s="211">
        <v>100</v>
      </c>
      <c r="E110" s="210">
        <v>19000</v>
      </c>
      <c r="F110" s="213"/>
    </row>
    <row r="111" spans="1:6" ht="38.25">
      <c r="A111" s="176" t="s">
        <v>565</v>
      </c>
      <c r="B111" s="225">
        <v>2310100240</v>
      </c>
      <c r="C111" s="225"/>
      <c r="D111" s="142">
        <v>200</v>
      </c>
      <c r="E111" s="152">
        <v>401000</v>
      </c>
      <c r="F111" s="134"/>
    </row>
    <row r="112" spans="1:6" ht="20.25" customHeight="1">
      <c r="A112" s="176" t="s">
        <v>345</v>
      </c>
      <c r="B112" s="225">
        <v>2320000000</v>
      </c>
      <c r="C112" s="225"/>
      <c r="D112" s="142"/>
      <c r="E112" s="69">
        <f t="shared" ref="E112:E113" si="11">E113</f>
        <v>200000</v>
      </c>
      <c r="F112" s="134"/>
    </row>
    <row r="113" spans="1:6" ht="21" customHeight="1">
      <c r="A113" s="176" t="s">
        <v>346</v>
      </c>
      <c r="B113" s="225">
        <v>2320100000</v>
      </c>
      <c r="C113" s="225"/>
      <c r="D113" s="142"/>
      <c r="E113" s="69">
        <f t="shared" si="11"/>
        <v>200000</v>
      </c>
      <c r="F113" s="134"/>
    </row>
    <row r="114" spans="1:6" ht="53.25" customHeight="1">
      <c r="A114" s="212" t="s">
        <v>351</v>
      </c>
      <c r="B114" s="225">
        <v>2320100410</v>
      </c>
      <c r="C114" s="225"/>
      <c r="D114" s="142">
        <v>100</v>
      </c>
      <c r="E114" s="152">
        <v>200000</v>
      </c>
      <c r="F114" s="134"/>
    </row>
    <row r="115" spans="1:6" ht="25.5">
      <c r="A115" s="177" t="s">
        <v>394</v>
      </c>
      <c r="B115" s="274">
        <v>2400000000</v>
      </c>
      <c r="C115" s="274"/>
      <c r="D115" s="141"/>
      <c r="E115" s="68">
        <f t="shared" ref="E115:E116" si="12">E116</f>
        <v>500000</v>
      </c>
      <c r="F115" s="134"/>
    </row>
    <row r="116" spans="1:6" ht="25.5">
      <c r="A116" s="172" t="s">
        <v>395</v>
      </c>
      <c r="B116" s="225">
        <v>2410000000</v>
      </c>
      <c r="C116" s="225"/>
      <c r="D116" s="142"/>
      <c r="E116" s="69">
        <f t="shared" si="12"/>
        <v>500000</v>
      </c>
      <c r="F116" s="134"/>
    </row>
    <row r="117" spans="1:6" ht="42.75" customHeight="1">
      <c r="A117" s="218" t="s">
        <v>685</v>
      </c>
      <c r="B117" s="225">
        <v>2410100000</v>
      </c>
      <c r="C117" s="225"/>
      <c r="D117" s="142"/>
      <c r="E117" s="69">
        <f>E118+E119+E120</f>
        <v>500000</v>
      </c>
      <c r="F117" s="134"/>
    </row>
    <row r="118" spans="1:6" ht="66" customHeight="1">
      <c r="A118" s="176" t="s">
        <v>520</v>
      </c>
      <c r="B118" s="225">
        <v>2410160010</v>
      </c>
      <c r="C118" s="225"/>
      <c r="D118" s="142">
        <v>800</v>
      </c>
      <c r="E118" s="152">
        <v>235000</v>
      </c>
      <c r="F118" s="134"/>
    </row>
    <row r="119" spans="1:6" ht="69" customHeight="1">
      <c r="A119" s="212" t="s">
        <v>519</v>
      </c>
      <c r="B119" s="225">
        <v>2410160020</v>
      </c>
      <c r="C119" s="225"/>
      <c r="D119" s="142">
        <v>800</v>
      </c>
      <c r="E119" s="152">
        <v>235000</v>
      </c>
      <c r="F119" s="134"/>
    </row>
    <row r="120" spans="1:6" ht="51" customHeight="1">
      <c r="A120" s="176" t="s">
        <v>521</v>
      </c>
      <c r="B120" s="225">
        <v>2410120200</v>
      </c>
      <c r="C120" s="225"/>
      <c r="D120" s="142">
        <v>800</v>
      </c>
      <c r="E120" s="152">
        <v>30000</v>
      </c>
      <c r="F120" s="134"/>
    </row>
    <row r="121" spans="1:6" ht="25.5">
      <c r="A121" s="177" t="s">
        <v>434</v>
      </c>
      <c r="B121" s="274">
        <v>2500000000</v>
      </c>
      <c r="C121" s="274"/>
      <c r="D121" s="141"/>
      <c r="E121" s="68">
        <f t="shared" ref="E121" si="13">E122+E125</f>
        <v>340000</v>
      </c>
      <c r="F121" s="134"/>
    </row>
    <row r="122" spans="1:6" ht="25.5">
      <c r="A122" s="172" t="s">
        <v>468</v>
      </c>
      <c r="B122" s="225">
        <v>2510000000</v>
      </c>
      <c r="C122" s="225"/>
      <c r="D122" s="142"/>
      <c r="E122" s="69">
        <f t="shared" ref="E122:E123" si="14">E123</f>
        <v>190000</v>
      </c>
      <c r="F122" s="134"/>
    </row>
    <row r="123" spans="1:6">
      <c r="A123" s="176" t="s">
        <v>86</v>
      </c>
      <c r="B123" s="225">
        <v>2510100000</v>
      </c>
      <c r="C123" s="225"/>
      <c r="D123" s="142"/>
      <c r="E123" s="69">
        <f t="shared" si="14"/>
        <v>190000</v>
      </c>
      <c r="F123" s="134"/>
    </row>
    <row r="124" spans="1:6" ht="39.75" customHeight="1">
      <c r="A124" s="194" t="s">
        <v>566</v>
      </c>
      <c r="B124" s="225">
        <v>2510100450</v>
      </c>
      <c r="C124" s="225"/>
      <c r="D124" s="142">
        <v>200</v>
      </c>
      <c r="E124" s="152">
        <v>190000</v>
      </c>
      <c r="F124" s="134"/>
    </row>
    <row r="125" spans="1:6" ht="28.5" customHeight="1">
      <c r="A125" s="176" t="s">
        <v>435</v>
      </c>
      <c r="B125" s="225">
        <v>2520000000</v>
      </c>
      <c r="C125" s="225"/>
      <c r="D125" s="142"/>
      <c r="E125" s="69">
        <f>E126</f>
        <v>150000</v>
      </c>
      <c r="F125" s="134"/>
    </row>
    <row r="126" spans="1:6" ht="25.5">
      <c r="A126" s="176" t="s">
        <v>464</v>
      </c>
      <c r="B126" s="225">
        <v>2520100000</v>
      </c>
      <c r="C126" s="225"/>
      <c r="D126" s="142"/>
      <c r="E126" s="69">
        <f>E128+E129+E130+E127</f>
        <v>150000</v>
      </c>
      <c r="F126" s="134"/>
    </row>
    <row r="127" spans="1:6" s="196" customFormat="1" ht="38.25">
      <c r="A127" s="194" t="s">
        <v>238</v>
      </c>
      <c r="B127" s="225">
        <v>2520100500</v>
      </c>
      <c r="C127" s="225"/>
      <c r="D127" s="192">
        <v>200</v>
      </c>
      <c r="E127" s="69">
        <v>12500</v>
      </c>
      <c r="F127" s="195"/>
    </row>
    <row r="128" spans="1:6" ht="38.25">
      <c r="A128" s="194" t="s">
        <v>677</v>
      </c>
      <c r="B128" s="225">
        <v>2520100500</v>
      </c>
      <c r="C128" s="225"/>
      <c r="D128" s="142">
        <v>600</v>
      </c>
      <c r="E128" s="152">
        <v>25000</v>
      </c>
      <c r="F128" s="134"/>
    </row>
    <row r="129" spans="1:6" s="196" customFormat="1" ht="29.25" customHeight="1">
      <c r="A129" s="194" t="s">
        <v>469</v>
      </c>
      <c r="B129" s="225">
        <v>2520100510</v>
      </c>
      <c r="C129" s="225"/>
      <c r="D129" s="192">
        <v>200</v>
      </c>
      <c r="E129" s="191">
        <v>100000</v>
      </c>
      <c r="F129" s="195"/>
    </row>
    <row r="130" spans="1:6" ht="42" customHeight="1">
      <c r="A130" s="194" t="s">
        <v>678</v>
      </c>
      <c r="B130" s="225">
        <v>2520100510</v>
      </c>
      <c r="C130" s="225"/>
      <c r="D130" s="142">
        <v>600</v>
      </c>
      <c r="E130" s="152">
        <v>12500</v>
      </c>
      <c r="F130" s="134"/>
    </row>
    <row r="131" spans="1:6" ht="25.5">
      <c r="A131" s="177" t="s">
        <v>452</v>
      </c>
      <c r="B131" s="274">
        <v>2600000000</v>
      </c>
      <c r="C131" s="274"/>
      <c r="D131" s="141"/>
      <c r="E131" s="68">
        <f>E132+E135</f>
        <v>1949337.14</v>
      </c>
      <c r="F131" s="134"/>
    </row>
    <row r="132" spans="1:6" ht="25.5">
      <c r="A132" s="176" t="s">
        <v>567</v>
      </c>
      <c r="B132" s="225">
        <v>2610000000</v>
      </c>
      <c r="C132" s="225"/>
      <c r="D132" s="143"/>
      <c r="E132" s="69">
        <f t="shared" ref="E132" si="15">E133</f>
        <v>80000</v>
      </c>
      <c r="F132" s="134"/>
    </row>
    <row r="133" spans="1:6" ht="29.25" customHeight="1">
      <c r="A133" s="176" t="s">
        <v>470</v>
      </c>
      <c r="B133" s="225">
        <v>2610100000</v>
      </c>
      <c r="C133" s="225"/>
      <c r="D133" s="142"/>
      <c r="E133" s="69">
        <f>E134</f>
        <v>80000</v>
      </c>
      <c r="F133" s="134"/>
    </row>
    <row r="134" spans="1:6" ht="43.5" customHeight="1">
      <c r="A134" s="176" t="s">
        <v>398</v>
      </c>
      <c r="B134" s="225">
        <v>2610100550</v>
      </c>
      <c r="C134" s="225"/>
      <c r="D134" s="142">
        <v>200</v>
      </c>
      <c r="E134" s="152">
        <v>80000</v>
      </c>
      <c r="F134" s="134"/>
    </row>
    <row r="135" spans="1:6" ht="25.5">
      <c r="A135" s="172" t="s">
        <v>568</v>
      </c>
      <c r="B135" s="225">
        <v>2620000000</v>
      </c>
      <c r="C135" s="225"/>
      <c r="D135" s="142"/>
      <c r="E135" s="69">
        <f t="shared" ref="E135:E136" si="16">E136</f>
        <v>1869337.14</v>
      </c>
      <c r="F135" s="134"/>
    </row>
    <row r="136" spans="1:6" ht="38.25">
      <c r="A136" s="176" t="s">
        <v>393</v>
      </c>
      <c r="B136" s="225">
        <v>2620100000</v>
      </c>
      <c r="C136" s="225"/>
      <c r="D136" s="142"/>
      <c r="E136" s="69">
        <f t="shared" si="16"/>
        <v>1869337.14</v>
      </c>
      <c r="F136" s="134"/>
    </row>
    <row r="137" spans="1:6" ht="40.5" customHeight="1">
      <c r="A137" s="176" t="s">
        <v>355</v>
      </c>
      <c r="B137" s="225" t="s">
        <v>453</v>
      </c>
      <c r="C137" s="225"/>
      <c r="D137" s="142">
        <v>400</v>
      </c>
      <c r="E137" s="152">
        <v>1869337.14</v>
      </c>
      <c r="F137" s="134"/>
    </row>
    <row r="138" spans="1:6" ht="25.5">
      <c r="A138" s="177" t="s">
        <v>396</v>
      </c>
      <c r="B138" s="274">
        <v>2700000000</v>
      </c>
      <c r="C138" s="274"/>
      <c r="D138" s="141"/>
      <c r="E138" s="68">
        <f t="shared" ref="E138" si="17">E139+E142+E146+E149</f>
        <v>17822216.210000001</v>
      </c>
      <c r="F138" s="134"/>
    </row>
    <row r="139" spans="1:6" ht="41.25" customHeight="1">
      <c r="A139" s="176" t="s">
        <v>117</v>
      </c>
      <c r="B139" s="225">
        <v>2710000000</v>
      </c>
      <c r="C139" s="225"/>
      <c r="D139" s="142"/>
      <c r="E139" s="69">
        <f t="shared" ref="E139:E140" si="18">E140</f>
        <v>2303000</v>
      </c>
      <c r="F139" s="134"/>
    </row>
    <row r="140" spans="1:6" ht="27" customHeight="1">
      <c r="A140" s="176" t="s">
        <v>118</v>
      </c>
      <c r="B140" s="225">
        <v>2710100000</v>
      </c>
      <c r="C140" s="225"/>
      <c r="D140" s="142"/>
      <c r="E140" s="69">
        <f t="shared" si="18"/>
        <v>2303000</v>
      </c>
      <c r="F140" s="134"/>
    </row>
    <row r="141" spans="1:6" ht="52.5" customHeight="1">
      <c r="A141" s="187" t="s">
        <v>397</v>
      </c>
      <c r="B141" s="225">
        <v>2710120400</v>
      </c>
      <c r="C141" s="225"/>
      <c r="D141" s="142">
        <v>200</v>
      </c>
      <c r="E141" s="152">
        <v>2303000</v>
      </c>
      <c r="F141" s="134"/>
    </row>
    <row r="142" spans="1:6" ht="41.25" customHeight="1">
      <c r="A142" s="187" t="s">
        <v>119</v>
      </c>
      <c r="B142" s="225">
        <v>2720000000</v>
      </c>
      <c r="C142" s="225"/>
      <c r="D142" s="142"/>
      <c r="E142" s="69">
        <f t="shared" ref="E142" si="19">E143</f>
        <v>15219216.210000001</v>
      </c>
      <c r="F142" s="134"/>
    </row>
    <row r="143" spans="1:6" ht="27.75" customHeight="1">
      <c r="A143" s="176" t="s">
        <v>120</v>
      </c>
      <c r="B143" s="225">
        <v>2720100000</v>
      </c>
      <c r="C143" s="225"/>
      <c r="D143" s="142"/>
      <c r="E143" s="69">
        <f t="shared" ref="E143" si="20">E144+E145</f>
        <v>15219216.210000001</v>
      </c>
      <c r="F143" s="134"/>
    </row>
    <row r="144" spans="1:6" ht="53.25" customHeight="1">
      <c r="A144" s="187" t="s">
        <v>399</v>
      </c>
      <c r="B144" s="225">
        <v>2720120410</v>
      </c>
      <c r="C144" s="225"/>
      <c r="D144" s="142">
        <v>200</v>
      </c>
      <c r="E144" s="152">
        <v>5721977.6100000003</v>
      </c>
      <c r="F144" s="134"/>
    </row>
    <row r="145" spans="1:6" ht="69.75" customHeight="1">
      <c r="A145" s="175" t="s">
        <v>474</v>
      </c>
      <c r="B145" s="225" t="s">
        <v>454</v>
      </c>
      <c r="C145" s="225"/>
      <c r="D145" s="142">
        <v>200</v>
      </c>
      <c r="E145" s="152">
        <v>9497238.5999999996</v>
      </c>
      <c r="F145" s="134"/>
    </row>
    <row r="146" spans="1:6" ht="28.5" customHeight="1">
      <c r="A146" s="176" t="s">
        <v>400</v>
      </c>
      <c r="B146" s="225">
        <v>2730000000</v>
      </c>
      <c r="C146" s="225"/>
      <c r="D146" s="142"/>
      <c r="E146" s="69">
        <f t="shared" ref="E146:E147" si="21">E147</f>
        <v>50000</v>
      </c>
      <c r="F146" s="134"/>
    </row>
    <row r="147" spans="1:6" ht="28.5" customHeight="1">
      <c r="A147" s="176" t="s">
        <v>401</v>
      </c>
      <c r="B147" s="225">
        <v>2730100000</v>
      </c>
      <c r="C147" s="225"/>
      <c r="D147" s="142"/>
      <c r="E147" s="69">
        <f t="shared" si="21"/>
        <v>50000</v>
      </c>
      <c r="F147" s="134"/>
    </row>
    <row r="148" spans="1:6" ht="37.5" customHeight="1">
      <c r="A148" s="176" t="s">
        <v>402</v>
      </c>
      <c r="B148" s="225">
        <v>2730100600</v>
      </c>
      <c r="C148" s="225"/>
      <c r="D148" s="142">
        <v>200</v>
      </c>
      <c r="E148" s="152">
        <v>50000</v>
      </c>
      <c r="F148" s="134"/>
    </row>
    <row r="149" spans="1:6" ht="31.5" customHeight="1">
      <c r="A149" s="176" t="s">
        <v>465</v>
      </c>
      <c r="B149" s="225">
        <v>2740000000</v>
      </c>
      <c r="C149" s="225"/>
      <c r="D149" s="142"/>
      <c r="E149" s="69">
        <f t="shared" ref="E149:E150" si="22">E150</f>
        <v>250000</v>
      </c>
      <c r="F149" s="134"/>
    </row>
    <row r="150" spans="1:6" ht="30" customHeight="1">
      <c r="A150" s="176" t="s">
        <v>466</v>
      </c>
      <c r="B150" s="225">
        <v>2740100000</v>
      </c>
      <c r="C150" s="225"/>
      <c r="D150" s="142"/>
      <c r="E150" s="69">
        <f t="shared" si="22"/>
        <v>250000</v>
      </c>
      <c r="F150" s="134"/>
    </row>
    <row r="151" spans="1:6" ht="82.5" customHeight="1">
      <c r="A151" s="176" t="s">
        <v>467</v>
      </c>
      <c r="B151" s="225">
        <v>2740100610</v>
      </c>
      <c r="C151" s="225"/>
      <c r="D151" s="142">
        <v>200</v>
      </c>
      <c r="E151" s="152">
        <v>250000</v>
      </c>
      <c r="F151" s="134"/>
    </row>
    <row r="152" spans="1:6" ht="40.5" customHeight="1">
      <c r="A152" s="176" t="s">
        <v>599</v>
      </c>
      <c r="B152" s="274">
        <v>2800000000</v>
      </c>
      <c r="C152" s="274"/>
      <c r="D152" s="142"/>
      <c r="E152" s="68">
        <f>E153+E156+E162+E167+E172+E176+E179</f>
        <v>17968810</v>
      </c>
      <c r="F152" s="134"/>
    </row>
    <row r="153" spans="1:6" ht="20.25" customHeight="1">
      <c r="A153" s="176" t="s">
        <v>121</v>
      </c>
      <c r="B153" s="225">
        <v>2830000000</v>
      </c>
      <c r="C153" s="225"/>
      <c r="D153" s="142"/>
      <c r="E153" s="69">
        <f t="shared" ref="E153:E154" si="23">E154</f>
        <v>2337710</v>
      </c>
      <c r="F153" s="134"/>
    </row>
    <row r="154" spans="1:6" ht="25.5">
      <c r="A154" s="176" t="s">
        <v>403</v>
      </c>
      <c r="B154" s="225">
        <v>2830100000</v>
      </c>
      <c r="C154" s="225"/>
      <c r="D154" s="142"/>
      <c r="E154" s="69">
        <f t="shared" si="23"/>
        <v>2337710</v>
      </c>
      <c r="F154" s="134"/>
    </row>
    <row r="155" spans="1:6" ht="39.75" customHeight="1">
      <c r="A155" s="176" t="s">
        <v>404</v>
      </c>
      <c r="B155" s="225">
        <v>2830140020</v>
      </c>
      <c r="C155" s="225"/>
      <c r="D155" s="142">
        <v>400</v>
      </c>
      <c r="E155" s="152">
        <v>2337710</v>
      </c>
      <c r="F155" s="134"/>
    </row>
    <row r="156" spans="1:6" ht="38.25">
      <c r="A156" s="176" t="s">
        <v>405</v>
      </c>
      <c r="B156" s="225">
        <v>2850000000</v>
      </c>
      <c r="C156" s="225"/>
      <c r="D156" s="142"/>
      <c r="E156" s="69">
        <f t="shared" ref="E156" si="24">E157+E160</f>
        <v>3593200</v>
      </c>
      <c r="F156" s="134"/>
    </row>
    <row r="157" spans="1:6" ht="21.75" customHeight="1">
      <c r="A157" s="176" t="s">
        <v>125</v>
      </c>
      <c r="B157" s="225">
        <v>2850100000</v>
      </c>
      <c r="C157" s="225"/>
      <c r="D157" s="142"/>
      <c r="E157" s="69">
        <f t="shared" ref="E157" si="25">E158+E159</f>
        <v>2993200</v>
      </c>
      <c r="F157" s="134"/>
    </row>
    <row r="158" spans="1:6" ht="42.75" customHeight="1">
      <c r="A158" s="176" t="s">
        <v>406</v>
      </c>
      <c r="B158" s="225">
        <v>2850120530</v>
      </c>
      <c r="C158" s="225"/>
      <c r="D158" s="142">
        <v>200</v>
      </c>
      <c r="E158" s="152">
        <v>950000</v>
      </c>
      <c r="F158" s="134"/>
    </row>
    <row r="159" spans="1:6" ht="31.5" customHeight="1">
      <c r="A159" s="176" t="s">
        <v>127</v>
      </c>
      <c r="B159" s="225">
        <v>2850120540</v>
      </c>
      <c r="C159" s="225"/>
      <c r="D159" s="142">
        <v>200</v>
      </c>
      <c r="E159" s="152">
        <v>2043200</v>
      </c>
      <c r="F159" s="134"/>
    </row>
    <row r="160" spans="1:6" ht="43.5" customHeight="1">
      <c r="A160" s="176" t="s">
        <v>347</v>
      </c>
      <c r="B160" s="225">
        <v>2850200000</v>
      </c>
      <c r="C160" s="225"/>
      <c r="D160" s="142"/>
      <c r="E160" s="69">
        <f t="shared" ref="E160" si="26">E161</f>
        <v>600000</v>
      </c>
      <c r="F160" s="134"/>
    </row>
    <row r="161" spans="1:6" ht="56.25" customHeight="1">
      <c r="A161" s="176" t="s">
        <v>348</v>
      </c>
      <c r="B161" s="225">
        <v>2850260200</v>
      </c>
      <c r="C161" s="225"/>
      <c r="D161" s="142">
        <v>800</v>
      </c>
      <c r="E161" s="152">
        <v>600000</v>
      </c>
      <c r="F161" s="134"/>
    </row>
    <row r="162" spans="1:6" ht="25.5">
      <c r="A162" s="176" t="s">
        <v>122</v>
      </c>
      <c r="B162" s="225">
        <v>2860000000</v>
      </c>
      <c r="C162" s="225"/>
      <c r="D162" s="142"/>
      <c r="E162" s="69">
        <f t="shared" ref="E162" si="27">E163</f>
        <v>1187900</v>
      </c>
      <c r="F162" s="134"/>
    </row>
    <row r="163" spans="1:6" ht="25.5">
      <c r="A163" s="176" t="s">
        <v>138</v>
      </c>
      <c r="B163" s="225">
        <v>2860100000</v>
      </c>
      <c r="C163" s="225"/>
      <c r="D163" s="142"/>
      <c r="E163" s="69">
        <f>E165+E166+E164</f>
        <v>1187900</v>
      </c>
      <c r="F163" s="134"/>
    </row>
    <row r="164" spans="1:6" ht="42.75" customHeight="1">
      <c r="A164" s="176" t="s">
        <v>524</v>
      </c>
      <c r="B164" s="225">
        <v>2860160230</v>
      </c>
      <c r="C164" s="225"/>
      <c r="D164" s="142">
        <v>800</v>
      </c>
      <c r="E164" s="152">
        <v>300000</v>
      </c>
      <c r="F164" s="134"/>
    </row>
    <row r="165" spans="1:6" ht="27.75" customHeight="1">
      <c r="A165" s="176" t="s">
        <v>233</v>
      </c>
      <c r="B165" s="225">
        <v>2860120550</v>
      </c>
      <c r="C165" s="225"/>
      <c r="D165" s="142">
        <v>200</v>
      </c>
      <c r="E165" s="152">
        <v>529100</v>
      </c>
      <c r="F165" s="134"/>
    </row>
    <row r="166" spans="1:6" ht="29.25" customHeight="1">
      <c r="A166" s="176" t="s">
        <v>234</v>
      </c>
      <c r="B166" s="225">
        <v>2860120560</v>
      </c>
      <c r="C166" s="225"/>
      <c r="D166" s="142">
        <v>200</v>
      </c>
      <c r="E166" s="152">
        <v>358800</v>
      </c>
      <c r="F166" s="134"/>
    </row>
    <row r="167" spans="1:6" ht="26.25" customHeight="1">
      <c r="A167" s="176" t="s">
        <v>600</v>
      </c>
      <c r="B167" s="225">
        <v>2870000000</v>
      </c>
      <c r="C167" s="225"/>
      <c r="D167" s="142"/>
      <c r="E167" s="69">
        <f t="shared" ref="E167" si="28">E168</f>
        <v>9650000</v>
      </c>
      <c r="F167" s="134"/>
    </row>
    <row r="168" spans="1:6" ht="25.5" customHeight="1">
      <c r="A168" s="176" t="s">
        <v>601</v>
      </c>
      <c r="B168" s="225">
        <v>2870100000</v>
      </c>
      <c r="C168" s="225"/>
      <c r="D168" s="142"/>
      <c r="E168" s="69">
        <f>E169+E170+E171</f>
        <v>9650000</v>
      </c>
      <c r="F168" s="134"/>
    </row>
    <row r="169" spans="1:6" ht="54.75" customHeight="1">
      <c r="A169" s="176" t="s">
        <v>504</v>
      </c>
      <c r="B169" s="225">
        <v>2870160240</v>
      </c>
      <c r="C169" s="225"/>
      <c r="D169" s="142">
        <v>800</v>
      </c>
      <c r="E169" s="152">
        <v>9000000</v>
      </c>
      <c r="F169" s="134"/>
    </row>
    <row r="170" spans="1:6" ht="30" customHeight="1">
      <c r="A170" s="176" t="s">
        <v>602</v>
      </c>
      <c r="B170" s="225">
        <v>2870120570</v>
      </c>
      <c r="C170" s="225"/>
      <c r="D170" s="142">
        <v>200</v>
      </c>
      <c r="E170" s="152">
        <v>300000</v>
      </c>
      <c r="F170" s="134"/>
    </row>
    <row r="171" spans="1:6" s="155" customFormat="1" ht="30" customHeight="1">
      <c r="A171" s="13" t="s">
        <v>647</v>
      </c>
      <c r="B171" s="279" t="s">
        <v>648</v>
      </c>
      <c r="C171" s="280"/>
      <c r="D171" s="122">
        <v>200</v>
      </c>
      <c r="E171" s="152">
        <v>350000</v>
      </c>
      <c r="F171" s="154"/>
    </row>
    <row r="172" spans="1:6" ht="25.5">
      <c r="A172" s="176" t="s">
        <v>124</v>
      </c>
      <c r="B172" s="225">
        <v>2880000000</v>
      </c>
      <c r="C172" s="225"/>
      <c r="D172" s="142"/>
      <c r="E172" s="69">
        <f t="shared" ref="E172" si="29">E173</f>
        <v>600000</v>
      </c>
      <c r="F172" s="134"/>
    </row>
    <row r="173" spans="1:6">
      <c r="A173" s="176" t="s">
        <v>407</v>
      </c>
      <c r="B173" s="225">
        <v>2880100000</v>
      </c>
      <c r="C173" s="225"/>
      <c r="D173" s="142"/>
      <c r="E173" s="69">
        <f t="shared" ref="E173" si="30">E174+E175</f>
        <v>600000</v>
      </c>
      <c r="F173" s="134"/>
    </row>
    <row r="174" spans="1:6" ht="27.75" customHeight="1">
      <c r="A174" s="176" t="s">
        <v>235</v>
      </c>
      <c r="B174" s="225">
        <v>2880120580</v>
      </c>
      <c r="C174" s="225"/>
      <c r="D174" s="142">
        <v>200</v>
      </c>
      <c r="E174" s="152">
        <v>500000</v>
      </c>
      <c r="F174" s="134"/>
    </row>
    <row r="175" spans="1:6" ht="29.25" customHeight="1">
      <c r="A175" s="176" t="s">
        <v>236</v>
      </c>
      <c r="B175" s="225">
        <v>2880120590</v>
      </c>
      <c r="C175" s="225"/>
      <c r="D175" s="142">
        <v>200</v>
      </c>
      <c r="E175" s="152">
        <v>100000</v>
      </c>
      <c r="F175" s="134"/>
    </row>
    <row r="176" spans="1:6" ht="31.5" customHeight="1">
      <c r="A176" s="176" t="s">
        <v>408</v>
      </c>
      <c r="B176" s="225">
        <v>2890000000</v>
      </c>
      <c r="C176" s="225"/>
      <c r="D176" s="142"/>
      <c r="E176" s="69">
        <f t="shared" ref="E176:E177" si="31">E177</f>
        <v>100000</v>
      </c>
      <c r="F176" s="134"/>
    </row>
    <row r="177" spans="1:6" ht="21.75" customHeight="1">
      <c r="A177" s="176" t="s">
        <v>142</v>
      </c>
      <c r="B177" s="225">
        <v>2890100000</v>
      </c>
      <c r="C177" s="225"/>
      <c r="D177" s="142"/>
      <c r="E177" s="69">
        <f t="shared" si="31"/>
        <v>100000</v>
      </c>
      <c r="F177" s="134"/>
    </row>
    <row r="178" spans="1:6" ht="39.75" customHeight="1">
      <c r="A178" s="176" t="s">
        <v>409</v>
      </c>
      <c r="B178" s="225">
        <v>2890120600</v>
      </c>
      <c r="C178" s="225"/>
      <c r="D178" s="142">
        <v>200</v>
      </c>
      <c r="E178" s="152">
        <v>100000</v>
      </c>
      <c r="F178" s="134"/>
    </row>
    <row r="179" spans="1:6" ht="52.5" customHeight="1">
      <c r="A179" s="176" t="s">
        <v>410</v>
      </c>
      <c r="B179" s="225" t="s">
        <v>411</v>
      </c>
      <c r="C179" s="225"/>
      <c r="D179" s="142"/>
      <c r="E179" s="69">
        <f t="shared" ref="E179:E180" si="32">E180</f>
        <v>500000</v>
      </c>
      <c r="F179" s="134"/>
    </row>
    <row r="180" spans="1:6" ht="28.5" customHeight="1">
      <c r="A180" s="176" t="s">
        <v>123</v>
      </c>
      <c r="B180" s="225" t="s">
        <v>412</v>
      </c>
      <c r="C180" s="225"/>
      <c r="D180" s="142"/>
      <c r="E180" s="69">
        <f t="shared" si="32"/>
        <v>500000</v>
      </c>
      <c r="F180" s="134"/>
    </row>
    <row r="181" spans="1:6" ht="30.75" customHeight="1">
      <c r="A181" s="176" t="s">
        <v>144</v>
      </c>
      <c r="B181" s="225" t="s">
        <v>413</v>
      </c>
      <c r="C181" s="225"/>
      <c r="D181" s="142">
        <v>200</v>
      </c>
      <c r="E181" s="152">
        <v>500000</v>
      </c>
      <c r="F181" s="134"/>
    </row>
    <row r="182" spans="1:6" ht="27" customHeight="1">
      <c r="A182" s="176" t="s">
        <v>569</v>
      </c>
      <c r="B182" s="274">
        <v>2900000000</v>
      </c>
      <c r="C182" s="274"/>
      <c r="D182" s="142"/>
      <c r="E182" s="68">
        <f>E183+E189</f>
        <v>8226200.2400000002</v>
      </c>
      <c r="F182" s="134"/>
    </row>
    <row r="183" spans="1:6" ht="25.5">
      <c r="A183" s="176" t="s">
        <v>570</v>
      </c>
      <c r="B183" s="225">
        <v>2910000000</v>
      </c>
      <c r="C183" s="225"/>
      <c r="D183" s="142"/>
      <c r="E183" s="69">
        <f t="shared" ref="E183" si="33">E184</f>
        <v>875866.25999999989</v>
      </c>
      <c r="F183" s="134"/>
    </row>
    <row r="184" spans="1:6" ht="28.5" customHeight="1">
      <c r="A184" s="176" t="s">
        <v>511</v>
      </c>
      <c r="B184" s="225">
        <v>2910100000</v>
      </c>
      <c r="C184" s="225"/>
      <c r="D184" s="142"/>
      <c r="E184" s="69">
        <f>E185+E188+E186</f>
        <v>875866.25999999989</v>
      </c>
      <c r="F184" s="134"/>
    </row>
    <row r="185" spans="1:6" ht="29.25" customHeight="1">
      <c r="A185" s="176" t="s">
        <v>571</v>
      </c>
      <c r="B185" s="225">
        <v>2910120700</v>
      </c>
      <c r="C185" s="225"/>
      <c r="D185" s="142">
        <v>200</v>
      </c>
      <c r="E185" s="152">
        <v>550000</v>
      </c>
      <c r="F185" s="134"/>
    </row>
    <row r="186" spans="1:6" s="155" customFormat="1" ht="42" customHeight="1">
      <c r="A186" s="185" t="s">
        <v>666</v>
      </c>
      <c r="B186" s="286" t="s">
        <v>649</v>
      </c>
      <c r="C186" s="287"/>
      <c r="D186" s="199">
        <v>200</v>
      </c>
      <c r="E186" s="208">
        <v>219832.83</v>
      </c>
      <c r="F186" s="154"/>
    </row>
    <row r="187" spans="1:6">
      <c r="A187" s="176" t="s">
        <v>497</v>
      </c>
      <c r="B187" s="225">
        <v>2910200000</v>
      </c>
      <c r="C187" s="225"/>
      <c r="D187" s="142"/>
      <c r="E187" s="69">
        <f>E188</f>
        <v>106033.43</v>
      </c>
      <c r="F187" s="134"/>
    </row>
    <row r="188" spans="1:6" ht="29.25" customHeight="1">
      <c r="A188" s="176" t="s">
        <v>572</v>
      </c>
      <c r="B188" s="225">
        <v>2910220710</v>
      </c>
      <c r="C188" s="225"/>
      <c r="D188" s="142">
        <v>200</v>
      </c>
      <c r="E188" s="152">
        <v>106033.43</v>
      </c>
      <c r="F188" s="134"/>
    </row>
    <row r="189" spans="1:6">
      <c r="A189" s="188" t="s">
        <v>573</v>
      </c>
      <c r="B189" s="288">
        <v>2920000000</v>
      </c>
      <c r="C189" s="289"/>
      <c r="D189" s="144"/>
      <c r="E189" s="69">
        <f t="shared" ref="E189" si="34">E190</f>
        <v>7350333.9800000004</v>
      </c>
      <c r="F189" s="134"/>
    </row>
    <row r="190" spans="1:6" ht="18" customHeight="1">
      <c r="A190" s="176" t="s">
        <v>455</v>
      </c>
      <c r="B190" s="225">
        <v>2920200000</v>
      </c>
      <c r="C190" s="225"/>
      <c r="D190" s="142"/>
      <c r="E190" s="69">
        <f>E191+E192+E193</f>
        <v>7350333.9800000004</v>
      </c>
      <c r="F190" s="134"/>
    </row>
    <row r="191" spans="1:6" ht="30" customHeight="1">
      <c r="A191" s="176" t="s">
        <v>574</v>
      </c>
      <c r="B191" s="225">
        <v>2920220750</v>
      </c>
      <c r="C191" s="225"/>
      <c r="D191" s="142">
        <v>200</v>
      </c>
      <c r="E191" s="152">
        <v>2600000</v>
      </c>
      <c r="F191" s="134"/>
    </row>
    <row r="192" spans="1:6" ht="44.25" customHeight="1">
      <c r="A192" s="176" t="s">
        <v>575</v>
      </c>
      <c r="B192" s="225">
        <v>2920220760</v>
      </c>
      <c r="C192" s="225"/>
      <c r="D192" s="142">
        <v>200</v>
      </c>
      <c r="E192" s="152">
        <v>400000</v>
      </c>
      <c r="F192" s="134"/>
    </row>
    <row r="193" spans="1:6" s="155" customFormat="1" ht="42" customHeight="1">
      <c r="A193" s="176" t="s">
        <v>667</v>
      </c>
      <c r="B193" s="281" t="s">
        <v>650</v>
      </c>
      <c r="C193" s="283"/>
      <c r="D193" s="157">
        <v>400</v>
      </c>
      <c r="E193" s="152">
        <v>4350333.9800000004</v>
      </c>
      <c r="F193" s="154"/>
    </row>
    <row r="194" spans="1:6" ht="25.5">
      <c r="A194" s="177" t="s">
        <v>471</v>
      </c>
      <c r="B194" s="274">
        <v>3100000000</v>
      </c>
      <c r="C194" s="274"/>
      <c r="D194" s="142"/>
      <c r="E194" s="68">
        <f>E195+E201+E199</f>
        <v>2575000</v>
      </c>
      <c r="F194" s="134"/>
    </row>
    <row r="195" spans="1:6" ht="28.5" customHeight="1">
      <c r="A195" s="176" t="s">
        <v>414</v>
      </c>
      <c r="B195" s="225">
        <v>3110000000</v>
      </c>
      <c r="C195" s="225"/>
      <c r="D195" s="142"/>
      <c r="E195" s="69">
        <f t="shared" ref="E195" si="35">E196</f>
        <v>500000</v>
      </c>
      <c r="F195" s="134"/>
    </row>
    <row r="196" spans="1:6" ht="30.75" customHeight="1">
      <c r="A196" s="176" t="s">
        <v>415</v>
      </c>
      <c r="B196" s="225">
        <v>3110100000</v>
      </c>
      <c r="C196" s="225"/>
      <c r="D196" s="142"/>
      <c r="E196" s="69">
        <f>E197+E198</f>
        <v>500000</v>
      </c>
      <c r="F196" s="134"/>
    </row>
    <row r="197" spans="1:6" ht="41.25" customHeight="1">
      <c r="A197" s="176" t="s">
        <v>416</v>
      </c>
      <c r="B197" s="225">
        <v>3110120800</v>
      </c>
      <c r="C197" s="225"/>
      <c r="D197" s="142">
        <v>200</v>
      </c>
      <c r="E197" s="152">
        <v>400000</v>
      </c>
      <c r="F197" s="134"/>
    </row>
    <row r="198" spans="1:6" ht="25.5" customHeight="1">
      <c r="A198" s="176" t="s">
        <v>417</v>
      </c>
      <c r="B198" s="225">
        <v>3110120810</v>
      </c>
      <c r="C198" s="225"/>
      <c r="D198" s="142">
        <v>200</v>
      </c>
      <c r="E198" s="152">
        <v>100000</v>
      </c>
      <c r="F198" s="134"/>
    </row>
    <row r="199" spans="1:6" s="220" customFormat="1" ht="27" customHeight="1">
      <c r="A199" s="51" t="s">
        <v>684</v>
      </c>
      <c r="B199" s="281">
        <v>3110200000</v>
      </c>
      <c r="C199" s="283"/>
      <c r="D199" s="216"/>
      <c r="E199" s="217">
        <f>E200</f>
        <v>1200000</v>
      </c>
      <c r="F199" s="219"/>
    </row>
    <row r="200" spans="1:6" ht="42" customHeight="1">
      <c r="A200" s="176" t="s">
        <v>418</v>
      </c>
      <c r="B200" s="225">
        <v>3110220820</v>
      </c>
      <c r="C200" s="225"/>
      <c r="D200" s="142">
        <v>200</v>
      </c>
      <c r="E200" s="152">
        <v>1200000</v>
      </c>
      <c r="F200" s="134"/>
    </row>
    <row r="201" spans="1:6" ht="30.75" customHeight="1">
      <c r="A201" s="176" t="s">
        <v>456</v>
      </c>
      <c r="B201" s="225">
        <v>3120000000</v>
      </c>
      <c r="C201" s="225"/>
      <c r="D201" s="142"/>
      <c r="E201" s="69">
        <f t="shared" ref="E201" si="36">E202</f>
        <v>875000</v>
      </c>
      <c r="F201" s="134"/>
    </row>
    <row r="202" spans="1:6" ht="39.75" customHeight="1">
      <c r="A202" s="176" t="s">
        <v>457</v>
      </c>
      <c r="B202" s="225">
        <v>3120100000</v>
      </c>
      <c r="C202" s="225"/>
      <c r="D202" s="142"/>
      <c r="E202" s="69">
        <f t="shared" ref="E202" si="37">E203+E204+E205</f>
        <v>875000</v>
      </c>
      <c r="F202" s="134"/>
    </row>
    <row r="203" spans="1:6" ht="42.75" customHeight="1">
      <c r="A203" s="176" t="s">
        <v>458</v>
      </c>
      <c r="B203" s="225">
        <v>3120120850</v>
      </c>
      <c r="C203" s="225"/>
      <c r="D203" s="142">
        <v>200</v>
      </c>
      <c r="E203" s="152">
        <v>550000</v>
      </c>
      <c r="F203" s="134"/>
    </row>
    <row r="204" spans="1:6" ht="44.25" customHeight="1">
      <c r="A204" s="176" t="s">
        <v>459</v>
      </c>
      <c r="B204" s="225">
        <v>3120120860</v>
      </c>
      <c r="C204" s="225"/>
      <c r="D204" s="142">
        <v>200</v>
      </c>
      <c r="E204" s="152">
        <v>250000</v>
      </c>
      <c r="F204" s="134"/>
    </row>
    <row r="205" spans="1:6" ht="40.5" customHeight="1">
      <c r="A205" s="176" t="s">
        <v>460</v>
      </c>
      <c r="B205" s="225">
        <v>3120120870</v>
      </c>
      <c r="C205" s="225"/>
      <c r="D205" s="142">
        <v>200</v>
      </c>
      <c r="E205" s="152">
        <v>75000</v>
      </c>
      <c r="F205" s="134"/>
    </row>
    <row r="206" spans="1:6" ht="27.75" customHeight="1">
      <c r="A206" s="177" t="s">
        <v>419</v>
      </c>
      <c r="B206" s="274">
        <v>3200000000</v>
      </c>
      <c r="C206" s="274"/>
      <c r="D206" s="141"/>
      <c r="E206" s="68">
        <f t="shared" ref="E206" si="38">E207+E210</f>
        <v>50000</v>
      </c>
      <c r="F206" s="134"/>
    </row>
    <row r="207" spans="1:6" ht="25.5">
      <c r="A207" s="176" t="s">
        <v>420</v>
      </c>
      <c r="B207" s="225">
        <v>3210000000</v>
      </c>
      <c r="C207" s="225"/>
      <c r="D207" s="142"/>
      <c r="E207" s="69">
        <f t="shared" ref="E207:E208" si="39">E208</f>
        <v>40000</v>
      </c>
      <c r="F207" s="134"/>
    </row>
    <row r="208" spans="1:6">
      <c r="A208" s="176" t="s">
        <v>421</v>
      </c>
      <c r="B208" s="225">
        <v>3210100000</v>
      </c>
      <c r="C208" s="225"/>
      <c r="D208" s="142"/>
      <c r="E208" s="69">
        <f t="shared" si="39"/>
        <v>40000</v>
      </c>
      <c r="F208" s="134"/>
    </row>
    <row r="209" spans="1:6" ht="28.5" customHeight="1">
      <c r="A209" s="176" t="s">
        <v>422</v>
      </c>
      <c r="B209" s="225">
        <v>3210100700</v>
      </c>
      <c r="C209" s="225"/>
      <c r="D209" s="142">
        <v>200</v>
      </c>
      <c r="E209" s="152">
        <v>40000</v>
      </c>
      <c r="F209" s="134"/>
    </row>
    <row r="210" spans="1:6" ht="25.5">
      <c r="A210" s="176" t="s">
        <v>423</v>
      </c>
      <c r="B210" s="225">
        <v>3220000000</v>
      </c>
      <c r="C210" s="225"/>
      <c r="D210" s="142"/>
      <c r="E210" s="69">
        <f t="shared" ref="E210:E211" si="40">E211</f>
        <v>10000</v>
      </c>
      <c r="F210" s="134"/>
    </row>
    <row r="211" spans="1:6" ht="21.75" customHeight="1">
      <c r="A211" s="176" t="s">
        <v>424</v>
      </c>
      <c r="B211" s="225">
        <v>3210100000</v>
      </c>
      <c r="C211" s="225"/>
      <c r="D211" s="142"/>
      <c r="E211" s="69">
        <f t="shared" si="40"/>
        <v>10000</v>
      </c>
      <c r="F211" s="134"/>
    </row>
    <row r="212" spans="1:6" ht="26.25" customHeight="1">
      <c r="A212" s="176" t="s">
        <v>425</v>
      </c>
      <c r="B212" s="225">
        <v>3210100740</v>
      </c>
      <c r="C212" s="225"/>
      <c r="D212" s="142">
        <v>200</v>
      </c>
      <c r="E212" s="152">
        <v>10000</v>
      </c>
      <c r="F212" s="134"/>
    </row>
    <row r="213" spans="1:6">
      <c r="A213" s="177" t="s">
        <v>426</v>
      </c>
      <c r="B213" s="274">
        <v>3300000000</v>
      </c>
      <c r="C213" s="274"/>
      <c r="D213" s="141"/>
      <c r="E213" s="68">
        <f>E218+E214+E222</f>
        <v>2086747.46</v>
      </c>
      <c r="F213" s="134"/>
    </row>
    <row r="214" spans="1:6" ht="27.75" customHeight="1">
      <c r="A214" s="176" t="s">
        <v>427</v>
      </c>
      <c r="B214" s="225">
        <v>3310000000</v>
      </c>
      <c r="C214" s="225"/>
      <c r="D214" s="142"/>
      <c r="E214" s="69">
        <f t="shared" ref="E214" si="41">E215</f>
        <v>1000000</v>
      </c>
      <c r="F214" s="134"/>
    </row>
    <row r="215" spans="1:6" ht="27" customHeight="1">
      <c r="A215" s="176" t="s">
        <v>428</v>
      </c>
      <c r="B215" s="225">
        <v>3310100000</v>
      </c>
      <c r="C215" s="225"/>
      <c r="D215" s="142"/>
      <c r="E215" s="69">
        <f t="shared" ref="E215" si="42">E216+E217</f>
        <v>1000000</v>
      </c>
      <c r="F215" s="134"/>
    </row>
    <row r="216" spans="1:6" ht="44.25" customHeight="1">
      <c r="A216" s="176" t="s">
        <v>429</v>
      </c>
      <c r="B216" s="225">
        <v>3310100810</v>
      </c>
      <c r="C216" s="225"/>
      <c r="D216" s="142">
        <v>200</v>
      </c>
      <c r="E216" s="152">
        <v>900000</v>
      </c>
      <c r="F216" s="134"/>
    </row>
    <row r="217" spans="1:6" ht="42" customHeight="1">
      <c r="A217" s="176" t="s">
        <v>430</v>
      </c>
      <c r="B217" s="225">
        <v>3310100840</v>
      </c>
      <c r="C217" s="225"/>
      <c r="D217" s="142">
        <v>200</v>
      </c>
      <c r="E217" s="152">
        <v>100000</v>
      </c>
      <c r="F217" s="134"/>
    </row>
    <row r="218" spans="1:6" ht="30" customHeight="1">
      <c r="A218" s="176" t="s">
        <v>431</v>
      </c>
      <c r="B218" s="225">
        <v>3320000000</v>
      </c>
      <c r="C218" s="225"/>
      <c r="D218" s="142"/>
      <c r="E218" s="69">
        <f t="shared" ref="E218" si="43">E219</f>
        <v>400000</v>
      </c>
      <c r="F218" s="134"/>
    </row>
    <row r="219" spans="1:6" ht="57.75" customHeight="1">
      <c r="A219" s="176" t="s">
        <v>432</v>
      </c>
      <c r="B219" s="225">
        <v>3320100000</v>
      </c>
      <c r="C219" s="225"/>
      <c r="D219" s="142"/>
      <c r="E219" s="69">
        <f t="shared" ref="E219" si="44">E220+E221</f>
        <v>400000</v>
      </c>
      <c r="F219" s="134"/>
    </row>
    <row r="220" spans="1:6" ht="42.75" customHeight="1">
      <c r="A220" s="176" t="s">
        <v>433</v>
      </c>
      <c r="B220" s="225">
        <v>3320100820</v>
      </c>
      <c r="C220" s="225"/>
      <c r="D220" s="142">
        <v>200</v>
      </c>
      <c r="E220" s="152">
        <v>50000</v>
      </c>
      <c r="F220" s="134"/>
    </row>
    <row r="221" spans="1:6" ht="40.5" customHeight="1">
      <c r="A221" s="176" t="s">
        <v>107</v>
      </c>
      <c r="B221" s="259">
        <v>3320100830</v>
      </c>
      <c r="C221" s="259"/>
      <c r="D221" s="142">
        <v>200</v>
      </c>
      <c r="E221" s="152">
        <v>350000</v>
      </c>
      <c r="F221" s="134"/>
    </row>
    <row r="222" spans="1:6" ht="29.25" customHeight="1">
      <c r="A222" s="176" t="s">
        <v>461</v>
      </c>
      <c r="B222" s="225">
        <v>3330000000</v>
      </c>
      <c r="C222" s="225"/>
      <c r="D222" s="142"/>
      <c r="E222" s="69">
        <f t="shared" ref="E222" si="45">E223</f>
        <v>686747.46</v>
      </c>
      <c r="F222" s="134"/>
    </row>
    <row r="223" spans="1:6" ht="29.25" customHeight="1">
      <c r="A223" s="176" t="s">
        <v>462</v>
      </c>
      <c r="B223" s="225">
        <v>3330100000</v>
      </c>
      <c r="C223" s="225"/>
      <c r="D223" s="142"/>
      <c r="E223" s="69">
        <f>E224+E226+E225+E227</f>
        <v>686747.46</v>
      </c>
      <c r="F223" s="134"/>
    </row>
    <row r="224" spans="1:6" ht="39.75" customHeight="1">
      <c r="A224" s="176" t="s">
        <v>463</v>
      </c>
      <c r="B224" s="225">
        <v>3330100850</v>
      </c>
      <c r="C224" s="225"/>
      <c r="D224" s="142">
        <v>200</v>
      </c>
      <c r="E224" s="152">
        <v>80000</v>
      </c>
      <c r="F224" s="134"/>
    </row>
    <row r="225" spans="1:6" ht="42.75" customHeight="1">
      <c r="A225" s="176" t="s">
        <v>498</v>
      </c>
      <c r="B225" s="225">
        <v>3330100850</v>
      </c>
      <c r="C225" s="225"/>
      <c r="D225" s="142">
        <v>600</v>
      </c>
      <c r="E225" s="152">
        <v>100000</v>
      </c>
      <c r="F225" s="134"/>
    </row>
    <row r="226" spans="1:6" ht="63.75" customHeight="1">
      <c r="A226" s="176" t="s">
        <v>473</v>
      </c>
      <c r="B226" s="225">
        <v>3330180360</v>
      </c>
      <c r="C226" s="225"/>
      <c r="D226" s="142">
        <v>100</v>
      </c>
      <c r="E226" s="152">
        <v>465194.17</v>
      </c>
      <c r="F226" s="134"/>
    </row>
    <row r="227" spans="1:6" s="155" customFormat="1" ht="44.25" customHeight="1">
      <c r="A227" s="176" t="s">
        <v>651</v>
      </c>
      <c r="B227" s="281">
        <v>3330180360</v>
      </c>
      <c r="C227" s="283"/>
      <c r="D227" s="170">
        <v>200</v>
      </c>
      <c r="E227" s="152">
        <v>41553.29</v>
      </c>
      <c r="F227" s="154"/>
    </row>
    <row r="228" spans="1:6" ht="25.5" customHeight="1">
      <c r="A228" s="177" t="s">
        <v>603</v>
      </c>
      <c r="B228" s="274">
        <v>4000000000</v>
      </c>
      <c r="C228" s="274"/>
      <c r="D228" s="142"/>
      <c r="E228" s="68">
        <f>E229+E232+E245+E258+E263</f>
        <v>50617936.619999997</v>
      </c>
      <c r="F228" s="134"/>
    </row>
    <row r="229" spans="1:6" ht="29.25" customHeight="1">
      <c r="A229" s="177" t="s">
        <v>13</v>
      </c>
      <c r="B229" s="274">
        <v>4090000000</v>
      </c>
      <c r="C229" s="274"/>
      <c r="D229" s="142"/>
      <c r="E229" s="68">
        <f>E230+E231</f>
        <v>778163</v>
      </c>
      <c r="F229" s="134"/>
    </row>
    <row r="230" spans="1:6" ht="56.25" customHeight="1">
      <c r="A230" s="176" t="s">
        <v>576</v>
      </c>
      <c r="B230" s="225">
        <v>4090000270</v>
      </c>
      <c r="C230" s="225"/>
      <c r="D230" s="142">
        <v>100</v>
      </c>
      <c r="E230" s="69">
        <v>673450</v>
      </c>
      <c r="F230" s="134"/>
    </row>
    <row r="231" spans="1:6" ht="31.5" customHeight="1">
      <c r="A231" s="176" t="s">
        <v>577</v>
      </c>
      <c r="B231" s="225">
        <v>4090000270</v>
      </c>
      <c r="C231" s="225"/>
      <c r="D231" s="142">
        <v>200</v>
      </c>
      <c r="E231" s="69">
        <v>104713</v>
      </c>
      <c r="F231" s="134"/>
    </row>
    <row r="232" spans="1:6" ht="25.5" customHeight="1">
      <c r="A232" s="177" t="s">
        <v>578</v>
      </c>
      <c r="B232" s="274">
        <v>4100000000</v>
      </c>
      <c r="C232" s="274"/>
      <c r="D232" s="142"/>
      <c r="E232" s="68">
        <f>E233+E234+E235+E236+E240+E241+E242+E237+E238+E239+E243+E244</f>
        <v>29692669.800000001</v>
      </c>
      <c r="F232" s="134"/>
    </row>
    <row r="233" spans="1:6" ht="54.75" customHeight="1">
      <c r="A233" s="176" t="s">
        <v>92</v>
      </c>
      <c r="B233" s="225">
        <v>4190000250</v>
      </c>
      <c r="C233" s="225"/>
      <c r="D233" s="142">
        <v>100</v>
      </c>
      <c r="E233" s="152">
        <v>1586404</v>
      </c>
      <c r="F233" s="134"/>
    </row>
    <row r="234" spans="1:6" ht="54.75" customHeight="1">
      <c r="A234" s="176" t="s">
        <v>579</v>
      </c>
      <c r="B234" s="225">
        <v>4190000280</v>
      </c>
      <c r="C234" s="225"/>
      <c r="D234" s="142">
        <v>100</v>
      </c>
      <c r="E234" s="152">
        <v>18303913</v>
      </c>
      <c r="F234" s="134"/>
    </row>
    <row r="235" spans="1:6" ht="28.5" customHeight="1">
      <c r="A235" s="176" t="s">
        <v>580</v>
      </c>
      <c r="B235" s="225">
        <v>4190000280</v>
      </c>
      <c r="C235" s="225"/>
      <c r="D235" s="142">
        <v>200</v>
      </c>
      <c r="E235" s="152">
        <v>956615.8</v>
      </c>
      <c r="F235" s="134"/>
    </row>
    <row r="236" spans="1:6" ht="25.5">
      <c r="A236" s="176" t="s">
        <v>581</v>
      </c>
      <c r="B236" s="225">
        <v>4190000280</v>
      </c>
      <c r="C236" s="225"/>
      <c r="D236" s="142">
        <v>800</v>
      </c>
      <c r="E236" s="152">
        <v>5900</v>
      </c>
      <c r="F236" s="134"/>
    </row>
    <row r="237" spans="1:6" ht="54.75" customHeight="1">
      <c r="A237" s="176" t="s">
        <v>582</v>
      </c>
      <c r="B237" s="225">
        <v>4190000260</v>
      </c>
      <c r="C237" s="225"/>
      <c r="D237" s="142">
        <v>100</v>
      </c>
      <c r="E237" s="152">
        <v>2185243</v>
      </c>
      <c r="F237" s="134"/>
    </row>
    <row r="238" spans="1:6" ht="38.25">
      <c r="A238" s="176" t="s">
        <v>583</v>
      </c>
      <c r="B238" s="225">
        <v>4190000260</v>
      </c>
      <c r="C238" s="225"/>
      <c r="D238" s="142">
        <v>200</v>
      </c>
      <c r="E238" s="152">
        <v>165936</v>
      </c>
      <c r="F238" s="134"/>
    </row>
    <row r="239" spans="1:6" ht="25.5">
      <c r="A239" s="176" t="s">
        <v>584</v>
      </c>
      <c r="B239" s="225">
        <v>4190000260</v>
      </c>
      <c r="C239" s="225"/>
      <c r="D239" s="142">
        <v>800</v>
      </c>
      <c r="E239" s="152">
        <v>3000</v>
      </c>
      <c r="F239" s="134"/>
    </row>
    <row r="240" spans="1:6" ht="54.75" customHeight="1">
      <c r="A240" s="176" t="s">
        <v>585</v>
      </c>
      <c r="B240" s="225">
        <v>4190000290</v>
      </c>
      <c r="C240" s="225"/>
      <c r="D240" s="142">
        <v>100</v>
      </c>
      <c r="E240" s="152">
        <v>4483495</v>
      </c>
      <c r="F240" s="134"/>
    </row>
    <row r="241" spans="1:6" ht="42.75" customHeight="1">
      <c r="A241" s="176" t="s">
        <v>586</v>
      </c>
      <c r="B241" s="225">
        <v>4190000290</v>
      </c>
      <c r="C241" s="225"/>
      <c r="D241" s="142">
        <v>200</v>
      </c>
      <c r="E241" s="152">
        <v>221813</v>
      </c>
      <c r="F241" s="134"/>
    </row>
    <row r="242" spans="1:6" ht="30" customHeight="1">
      <c r="A242" s="176" t="s">
        <v>587</v>
      </c>
      <c r="B242" s="225">
        <v>4190000290</v>
      </c>
      <c r="C242" s="225"/>
      <c r="D242" s="142">
        <v>800</v>
      </c>
      <c r="E242" s="152">
        <v>2000</v>
      </c>
      <c r="F242" s="134"/>
    </row>
    <row r="243" spans="1:6" ht="54" customHeight="1">
      <c r="A243" s="176" t="s">
        <v>588</v>
      </c>
      <c r="B243" s="225">
        <v>4190000370</v>
      </c>
      <c r="C243" s="225"/>
      <c r="D243" s="142">
        <v>100</v>
      </c>
      <c r="E243" s="152">
        <v>1668350</v>
      </c>
      <c r="F243" s="134"/>
    </row>
    <row r="244" spans="1:6" ht="40.5" customHeight="1">
      <c r="A244" s="176" t="s">
        <v>589</v>
      </c>
      <c r="B244" s="225">
        <v>4190000370</v>
      </c>
      <c r="C244" s="225"/>
      <c r="D244" s="142">
        <v>200</v>
      </c>
      <c r="E244" s="152">
        <v>110000</v>
      </c>
      <c r="F244" s="134"/>
    </row>
    <row r="245" spans="1:6" ht="15" customHeight="1">
      <c r="A245" s="177" t="s">
        <v>604</v>
      </c>
      <c r="B245" s="274">
        <v>4290000000</v>
      </c>
      <c r="C245" s="274"/>
      <c r="D245" s="142"/>
      <c r="E245" s="68">
        <f>E246+E247+E248+E249+E250+E251+E252+E253+E254+E255+E256+E257</f>
        <v>19526246.59</v>
      </c>
      <c r="F245" s="134"/>
    </row>
    <row r="246" spans="1:6" ht="30" customHeight="1">
      <c r="A246" s="176" t="s">
        <v>605</v>
      </c>
      <c r="B246" s="225">
        <v>4290020090</v>
      </c>
      <c r="C246" s="225"/>
      <c r="D246" s="142">
        <v>800</v>
      </c>
      <c r="E246" s="152">
        <v>2358493.09</v>
      </c>
      <c r="F246" s="134"/>
    </row>
    <row r="247" spans="1:6" ht="28.5" customHeight="1">
      <c r="A247" s="194" t="s">
        <v>590</v>
      </c>
      <c r="B247" s="225">
        <v>4290020120</v>
      </c>
      <c r="C247" s="225"/>
      <c r="D247" s="142">
        <v>800</v>
      </c>
      <c r="E247" s="152">
        <v>50000</v>
      </c>
      <c r="F247" s="134"/>
    </row>
    <row r="248" spans="1:6" ht="42.75" customHeight="1">
      <c r="A248" s="176" t="s">
        <v>591</v>
      </c>
      <c r="B248" s="225">
        <v>4290020140</v>
      </c>
      <c r="C248" s="225"/>
      <c r="D248" s="142">
        <v>200</v>
      </c>
      <c r="E248" s="152">
        <v>290500</v>
      </c>
      <c r="F248" s="134"/>
    </row>
    <row r="249" spans="1:6" ht="42.75" customHeight="1">
      <c r="A249" s="176" t="s">
        <v>592</v>
      </c>
      <c r="B249" s="225">
        <v>4290020150</v>
      </c>
      <c r="C249" s="225"/>
      <c r="D249" s="142">
        <v>200</v>
      </c>
      <c r="E249" s="152">
        <v>1286000</v>
      </c>
      <c r="F249" s="134"/>
    </row>
    <row r="250" spans="1:6" ht="69" customHeight="1">
      <c r="A250" s="176" t="s">
        <v>593</v>
      </c>
      <c r="B250" s="225">
        <v>4290000300</v>
      </c>
      <c r="C250" s="225"/>
      <c r="D250" s="142">
        <v>100</v>
      </c>
      <c r="E250" s="152">
        <v>3983834</v>
      </c>
      <c r="F250" s="134"/>
    </row>
    <row r="251" spans="1:6" ht="43.5" customHeight="1">
      <c r="A251" s="176" t="s">
        <v>594</v>
      </c>
      <c r="B251" s="225">
        <v>4290000300</v>
      </c>
      <c r="C251" s="225"/>
      <c r="D251" s="142">
        <v>200</v>
      </c>
      <c r="E251" s="152">
        <v>2670716</v>
      </c>
      <c r="F251" s="134"/>
    </row>
    <row r="252" spans="1:6" ht="43.5" customHeight="1">
      <c r="A252" s="176" t="s">
        <v>595</v>
      </c>
      <c r="B252" s="225">
        <v>4290000300</v>
      </c>
      <c r="C252" s="225"/>
      <c r="D252" s="142">
        <v>800</v>
      </c>
      <c r="E252" s="152">
        <v>8046</v>
      </c>
      <c r="F252" s="134"/>
    </row>
    <row r="253" spans="1:6" ht="57.75" customHeight="1">
      <c r="A253" s="176" t="s">
        <v>343</v>
      </c>
      <c r="B253" s="225">
        <v>4290002181</v>
      </c>
      <c r="C253" s="225"/>
      <c r="D253" s="142">
        <v>100</v>
      </c>
      <c r="E253" s="152">
        <v>298147</v>
      </c>
      <c r="F253" s="134"/>
    </row>
    <row r="254" spans="1:6" ht="56.25" customHeight="1">
      <c r="A254" s="176" t="s">
        <v>344</v>
      </c>
      <c r="B254" s="225">
        <v>4290002182</v>
      </c>
      <c r="C254" s="225"/>
      <c r="D254" s="142">
        <v>100</v>
      </c>
      <c r="E254" s="152">
        <v>424402</v>
      </c>
      <c r="F254" s="134"/>
    </row>
    <row r="255" spans="1:6" ht="31.5" customHeight="1">
      <c r="A255" s="172" t="s">
        <v>116</v>
      </c>
      <c r="B255" s="259">
        <v>4290020180</v>
      </c>
      <c r="C255" s="259"/>
      <c r="D255" s="136">
        <v>200</v>
      </c>
      <c r="E255" s="150">
        <v>400845</v>
      </c>
      <c r="F255" s="134"/>
    </row>
    <row r="256" spans="1:6" ht="42.75" customHeight="1">
      <c r="A256" s="172" t="s">
        <v>606</v>
      </c>
      <c r="B256" s="259">
        <v>4290090080</v>
      </c>
      <c r="C256" s="259"/>
      <c r="D256" s="136">
        <v>800</v>
      </c>
      <c r="E256" s="150">
        <v>6238863.5</v>
      </c>
      <c r="F256" s="134"/>
    </row>
    <row r="257" spans="1:6" ht="30.75" customHeight="1">
      <c r="A257" s="176" t="s">
        <v>93</v>
      </c>
      <c r="B257" s="225">
        <v>4290007010</v>
      </c>
      <c r="C257" s="225"/>
      <c r="D257" s="142">
        <v>300</v>
      </c>
      <c r="E257" s="152">
        <v>1516400</v>
      </c>
      <c r="F257" s="134"/>
    </row>
    <row r="258" spans="1:6" ht="40.5" customHeight="1">
      <c r="A258" s="177" t="s">
        <v>15</v>
      </c>
      <c r="B258" s="274">
        <v>4300000000</v>
      </c>
      <c r="C258" s="274"/>
      <c r="D258" s="142"/>
      <c r="E258" s="68">
        <f>E259</f>
        <v>620198.18000000005</v>
      </c>
      <c r="F258" s="134"/>
    </row>
    <row r="259" spans="1:6">
      <c r="A259" s="176" t="s">
        <v>14</v>
      </c>
      <c r="B259" s="225">
        <v>4390000000</v>
      </c>
      <c r="C259" s="225"/>
      <c r="D259" s="142"/>
      <c r="E259" s="69">
        <f>E260+E261+E262</f>
        <v>620198.18000000005</v>
      </c>
      <c r="F259" s="134"/>
    </row>
    <row r="260" spans="1:6" ht="40.5" customHeight="1">
      <c r="A260" s="176" t="s">
        <v>108</v>
      </c>
      <c r="B260" s="225">
        <v>4390080350</v>
      </c>
      <c r="C260" s="225"/>
      <c r="D260" s="142">
        <v>200</v>
      </c>
      <c r="E260" s="152">
        <v>6170.4</v>
      </c>
      <c r="F260" s="134"/>
    </row>
    <row r="261" spans="1:6" ht="54.75" customHeight="1">
      <c r="A261" s="176" t="s">
        <v>505</v>
      </c>
      <c r="B261" s="225">
        <v>4390080370</v>
      </c>
      <c r="C261" s="225"/>
      <c r="D261" s="142">
        <v>200</v>
      </c>
      <c r="E261" s="152">
        <v>385890.78</v>
      </c>
      <c r="F261" s="134"/>
    </row>
    <row r="262" spans="1:6" ht="80.25" customHeight="1">
      <c r="A262" s="176" t="s">
        <v>354</v>
      </c>
      <c r="B262" s="225">
        <v>4390082400</v>
      </c>
      <c r="C262" s="225"/>
      <c r="D262" s="142">
        <v>200</v>
      </c>
      <c r="E262" s="152">
        <v>228137</v>
      </c>
      <c r="F262" s="134"/>
    </row>
    <row r="263" spans="1:6" ht="44.25" customHeight="1">
      <c r="A263" s="173" t="s">
        <v>517</v>
      </c>
      <c r="B263" s="274">
        <v>4400000000</v>
      </c>
      <c r="C263" s="274"/>
      <c r="D263" s="142"/>
      <c r="E263" s="68">
        <f t="shared" ref="E263:E264" si="46">E264</f>
        <v>659.05</v>
      </c>
      <c r="F263" s="134"/>
    </row>
    <row r="264" spans="1:6">
      <c r="A264" s="176" t="s">
        <v>14</v>
      </c>
      <c r="B264" s="225">
        <v>4490000000</v>
      </c>
      <c r="C264" s="225"/>
      <c r="D264" s="142"/>
      <c r="E264" s="69">
        <f t="shared" si="46"/>
        <v>659.05</v>
      </c>
      <c r="F264" s="134"/>
    </row>
    <row r="265" spans="1:6" ht="57.75" customHeight="1">
      <c r="A265" s="176" t="s">
        <v>668</v>
      </c>
      <c r="B265" s="225">
        <v>4490051200</v>
      </c>
      <c r="C265" s="225"/>
      <c r="D265" s="142">
        <v>200</v>
      </c>
      <c r="E265" s="152">
        <v>659.05</v>
      </c>
      <c r="F265" s="134"/>
    </row>
    <row r="266" spans="1:6" ht="15" customHeight="1">
      <c r="A266" s="140" t="s">
        <v>16</v>
      </c>
      <c r="B266" s="225"/>
      <c r="C266" s="225"/>
      <c r="D266" s="142"/>
      <c r="E266" s="68">
        <f>E16+E83+E107+E115+E121+E131+E138+E152+E182+E194+E206+E213+E228</f>
        <v>271430155.62</v>
      </c>
      <c r="F266" s="134"/>
    </row>
  </sheetData>
  <mergeCells count="275">
    <mergeCell ref="B246:C246"/>
    <mergeCell ref="B247:C247"/>
    <mergeCell ref="B256:C256"/>
    <mergeCell ref="B257:C257"/>
    <mergeCell ref="B254:C254"/>
    <mergeCell ref="B255:C255"/>
    <mergeCell ref="B252:C252"/>
    <mergeCell ref="B253:C253"/>
    <mergeCell ref="B250:C250"/>
    <mergeCell ref="B251:C251"/>
    <mergeCell ref="B248:C248"/>
    <mergeCell ref="B249:C249"/>
    <mergeCell ref="B265:C265"/>
    <mergeCell ref="B266:C266"/>
    <mergeCell ref="B263:C263"/>
    <mergeCell ref="B264:C264"/>
    <mergeCell ref="B261:C261"/>
    <mergeCell ref="B262:C262"/>
    <mergeCell ref="B259:C259"/>
    <mergeCell ref="B260:C260"/>
    <mergeCell ref="B258:C258"/>
    <mergeCell ref="B245:C245"/>
    <mergeCell ref="B243:C243"/>
    <mergeCell ref="B244:C244"/>
    <mergeCell ref="B241:C241"/>
    <mergeCell ref="B242:C242"/>
    <mergeCell ref="B239:C239"/>
    <mergeCell ref="B240:C240"/>
    <mergeCell ref="B237:C237"/>
    <mergeCell ref="B238:C238"/>
    <mergeCell ref="B235:C235"/>
    <mergeCell ref="B236:C236"/>
    <mergeCell ref="B233:C233"/>
    <mergeCell ref="B234:C234"/>
    <mergeCell ref="B231:C231"/>
    <mergeCell ref="B232:C232"/>
    <mergeCell ref="B229:C229"/>
    <mergeCell ref="B230:C230"/>
    <mergeCell ref="B226:C226"/>
    <mergeCell ref="B228:C228"/>
    <mergeCell ref="B227:C227"/>
    <mergeCell ref="B224:C224"/>
    <mergeCell ref="B225:C225"/>
    <mergeCell ref="B222:C222"/>
    <mergeCell ref="B223:C223"/>
    <mergeCell ref="B220:C220"/>
    <mergeCell ref="B221:C221"/>
    <mergeCell ref="B218:C218"/>
    <mergeCell ref="B219:C219"/>
    <mergeCell ref="B216:C216"/>
    <mergeCell ref="B217:C217"/>
    <mergeCell ref="B214:C214"/>
    <mergeCell ref="B215:C215"/>
    <mergeCell ref="B212:C212"/>
    <mergeCell ref="B213:C213"/>
    <mergeCell ref="B210:C210"/>
    <mergeCell ref="B211:C211"/>
    <mergeCell ref="B208:C208"/>
    <mergeCell ref="B209:C209"/>
    <mergeCell ref="B206:C206"/>
    <mergeCell ref="B207:C207"/>
    <mergeCell ref="B204:C204"/>
    <mergeCell ref="B205:C205"/>
    <mergeCell ref="B202:C202"/>
    <mergeCell ref="B203:C203"/>
    <mergeCell ref="B200:C200"/>
    <mergeCell ref="B201:C201"/>
    <mergeCell ref="B197:C197"/>
    <mergeCell ref="B198:C198"/>
    <mergeCell ref="B195:C195"/>
    <mergeCell ref="B196:C196"/>
    <mergeCell ref="B199:C199"/>
    <mergeCell ref="B192:C192"/>
    <mergeCell ref="B194:C194"/>
    <mergeCell ref="B190:C190"/>
    <mergeCell ref="B191:C191"/>
    <mergeCell ref="B188:C188"/>
    <mergeCell ref="B185:C185"/>
    <mergeCell ref="B187:C187"/>
    <mergeCell ref="B183:C183"/>
    <mergeCell ref="B184:C184"/>
    <mergeCell ref="B193:C193"/>
    <mergeCell ref="B186:C186"/>
    <mergeCell ref="B189:C189"/>
    <mergeCell ref="B181:C181"/>
    <mergeCell ref="B182:C182"/>
    <mergeCell ref="B179:C179"/>
    <mergeCell ref="B180:C180"/>
    <mergeCell ref="B177:C177"/>
    <mergeCell ref="B178:C178"/>
    <mergeCell ref="B175:C175"/>
    <mergeCell ref="B176:C176"/>
    <mergeCell ref="B173:C173"/>
    <mergeCell ref="B174:C174"/>
    <mergeCell ref="B170:C170"/>
    <mergeCell ref="B172:C172"/>
    <mergeCell ref="B168:C168"/>
    <mergeCell ref="B169:C169"/>
    <mergeCell ref="B166:C166"/>
    <mergeCell ref="B167:C167"/>
    <mergeCell ref="B164:C164"/>
    <mergeCell ref="B165:C165"/>
    <mergeCell ref="B162:C162"/>
    <mergeCell ref="B163:C163"/>
    <mergeCell ref="B171:C171"/>
    <mergeCell ref="B160:C160"/>
    <mergeCell ref="B161:C161"/>
    <mergeCell ref="B158:C158"/>
    <mergeCell ref="B159:C159"/>
    <mergeCell ref="B156:C156"/>
    <mergeCell ref="B157:C157"/>
    <mergeCell ref="B154:C154"/>
    <mergeCell ref="B155:C155"/>
    <mergeCell ref="B153:C153"/>
    <mergeCell ref="B151:C151"/>
    <mergeCell ref="B152:C152"/>
    <mergeCell ref="B149:C149"/>
    <mergeCell ref="B150:C150"/>
    <mergeCell ref="B147:C147"/>
    <mergeCell ref="B148:C148"/>
    <mergeCell ref="B145:C145"/>
    <mergeCell ref="B146:C146"/>
    <mergeCell ref="B143:C143"/>
    <mergeCell ref="B144:C144"/>
    <mergeCell ref="B141:C141"/>
    <mergeCell ref="B142:C142"/>
    <mergeCell ref="B139:C139"/>
    <mergeCell ref="B140:C140"/>
    <mergeCell ref="B137:C137"/>
    <mergeCell ref="B138:C138"/>
    <mergeCell ref="B135:C135"/>
    <mergeCell ref="B136:C136"/>
    <mergeCell ref="B133:C133"/>
    <mergeCell ref="B134:C134"/>
    <mergeCell ref="B131:C131"/>
    <mergeCell ref="B132:C132"/>
    <mergeCell ref="B130:C130"/>
    <mergeCell ref="B126:C126"/>
    <mergeCell ref="B128:C128"/>
    <mergeCell ref="B124:C124"/>
    <mergeCell ref="B125:C125"/>
    <mergeCell ref="B129:C129"/>
    <mergeCell ref="B127:C127"/>
    <mergeCell ref="B122:C122"/>
    <mergeCell ref="B123:C123"/>
    <mergeCell ref="B120:C120"/>
    <mergeCell ref="B121:C121"/>
    <mergeCell ref="B118:C118"/>
    <mergeCell ref="B119:C119"/>
    <mergeCell ref="B116:C116"/>
    <mergeCell ref="B117:C117"/>
    <mergeCell ref="B114:C114"/>
    <mergeCell ref="B115:C115"/>
    <mergeCell ref="B112:C112"/>
    <mergeCell ref="B113:C113"/>
    <mergeCell ref="B109:C109"/>
    <mergeCell ref="B111:C111"/>
    <mergeCell ref="B107:C107"/>
    <mergeCell ref="B108:C108"/>
    <mergeCell ref="B105:C105"/>
    <mergeCell ref="B106:C106"/>
    <mergeCell ref="B101:C101"/>
    <mergeCell ref="B104:C104"/>
    <mergeCell ref="B102:C102"/>
    <mergeCell ref="B103:C103"/>
    <mergeCell ref="B110:C110"/>
    <mergeCell ref="B99:C99"/>
    <mergeCell ref="B100:C100"/>
    <mergeCell ref="B98:C98"/>
    <mergeCell ref="B96:C96"/>
    <mergeCell ref="B97:C97"/>
    <mergeCell ref="B93:C93"/>
    <mergeCell ref="B95:C95"/>
    <mergeCell ref="B91:C91"/>
    <mergeCell ref="B92:C92"/>
    <mergeCell ref="B94:C94"/>
    <mergeCell ref="B89:C89"/>
    <mergeCell ref="B90:C90"/>
    <mergeCell ref="B87:C87"/>
    <mergeCell ref="B88:C88"/>
    <mergeCell ref="B85:C85"/>
    <mergeCell ref="B86:C86"/>
    <mergeCell ref="B83:C83"/>
    <mergeCell ref="B84:C84"/>
    <mergeCell ref="B82:C82"/>
    <mergeCell ref="B80:C80"/>
    <mergeCell ref="B81:C81"/>
    <mergeCell ref="B78:C78"/>
    <mergeCell ref="B79:C79"/>
    <mergeCell ref="B76:C76"/>
    <mergeCell ref="B77:C77"/>
    <mergeCell ref="B74:C74"/>
    <mergeCell ref="B75:C75"/>
    <mergeCell ref="B72:C72"/>
    <mergeCell ref="B73:C73"/>
    <mergeCell ref="B70:C70"/>
    <mergeCell ref="B71:C71"/>
    <mergeCell ref="B65:C65"/>
    <mergeCell ref="B64:C64"/>
    <mergeCell ref="B62:C62"/>
    <mergeCell ref="B63:C63"/>
    <mergeCell ref="B60:C60"/>
    <mergeCell ref="B61:C61"/>
    <mergeCell ref="B66:C66"/>
    <mergeCell ref="B69:C69"/>
    <mergeCell ref="B67:C67"/>
    <mergeCell ref="B68:C68"/>
    <mergeCell ref="B58:C58"/>
    <mergeCell ref="B59:C59"/>
    <mergeCell ref="B56:C56"/>
    <mergeCell ref="B57:C57"/>
    <mergeCell ref="B54:C54"/>
    <mergeCell ref="B55:C55"/>
    <mergeCell ref="B53:C53"/>
    <mergeCell ref="B52:C52"/>
    <mergeCell ref="B50:C50"/>
    <mergeCell ref="B51:C51"/>
    <mergeCell ref="B49:C49"/>
    <mergeCell ref="B46:C46"/>
    <mergeCell ref="B47:C47"/>
    <mergeCell ref="B44:C44"/>
    <mergeCell ref="B45:C45"/>
    <mergeCell ref="B43:C43"/>
    <mergeCell ref="B40:C40"/>
    <mergeCell ref="B41:C41"/>
    <mergeCell ref="B42:C42"/>
    <mergeCell ref="B38:C38"/>
    <mergeCell ref="B39:C39"/>
    <mergeCell ref="B36:C36"/>
    <mergeCell ref="B37:C37"/>
    <mergeCell ref="B34:C34"/>
    <mergeCell ref="B35:C35"/>
    <mergeCell ref="B33:C33"/>
    <mergeCell ref="B29:C30"/>
    <mergeCell ref="B48:C48"/>
    <mergeCell ref="B22:C22"/>
    <mergeCell ref="B20:C20"/>
    <mergeCell ref="B21:C21"/>
    <mergeCell ref="B19:C19"/>
    <mergeCell ref="B32:C32"/>
    <mergeCell ref="A1:E1"/>
    <mergeCell ref="A2:E2"/>
    <mergeCell ref="A3:B3"/>
    <mergeCell ref="C3:E3"/>
    <mergeCell ref="A4:B4"/>
    <mergeCell ref="C4:E4"/>
    <mergeCell ref="A8:E8"/>
    <mergeCell ref="A9:E9"/>
    <mergeCell ref="A10:E10"/>
    <mergeCell ref="D29:D30"/>
    <mergeCell ref="B31:C31"/>
    <mergeCell ref="E29:E30"/>
    <mergeCell ref="B27:C27"/>
    <mergeCell ref="B28:C28"/>
    <mergeCell ref="A29:A30"/>
    <mergeCell ref="B25:C25"/>
    <mergeCell ref="B26:C26"/>
    <mergeCell ref="B23:C23"/>
    <mergeCell ref="B24:C24"/>
    <mergeCell ref="F12:F13"/>
    <mergeCell ref="A13:E13"/>
    <mergeCell ref="A5:E5"/>
    <mergeCell ref="A6:B6"/>
    <mergeCell ref="D6:E6"/>
    <mergeCell ref="A7:B7"/>
    <mergeCell ref="D7:E7"/>
    <mergeCell ref="B18:C18"/>
    <mergeCell ref="B16:C16"/>
    <mergeCell ref="B17:C17"/>
    <mergeCell ref="A14:A15"/>
    <mergeCell ref="B14:C15"/>
    <mergeCell ref="D14:D15"/>
    <mergeCell ref="A11:E11"/>
    <mergeCell ref="A12:E12"/>
    <mergeCell ref="E14:E15"/>
  </mergeCells>
  <pageMargins left="0.9055118110236221" right="0.31496062992125984" top="0.74803149606299213" bottom="0.74803149606299213" header="0.31496062992125984" footer="0.31496062992125984"/>
  <pageSetup paperSize="9" scale="78" orientation="portrait" r:id="rId1"/>
  <rowBreaks count="8" manualBreakCount="8">
    <brk id="30" max="16383" man="1"/>
    <brk id="54" max="16383" man="1"/>
    <brk id="95" max="5" man="1"/>
    <brk id="118" max="16383" man="1"/>
    <brk id="144" max="16383" man="1"/>
    <brk id="170" max="16383" man="1"/>
    <brk id="202" max="16383" man="1"/>
    <brk id="2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46"/>
  <sheetViews>
    <sheetView view="pageBreakPreview" topLeftCell="A233" zoomScaleSheetLayoutView="100" workbookViewId="0">
      <selection activeCell="G228" sqref="G228:H228"/>
    </sheetView>
  </sheetViews>
  <sheetFormatPr defaultRowHeight="15"/>
  <cols>
    <col min="1" max="1" width="61.28515625" customWidth="1"/>
    <col min="2" max="2" width="8" customWidth="1"/>
    <col min="3" max="3" width="4.42578125" customWidth="1"/>
    <col min="4" max="4" width="5.42578125" customWidth="1"/>
    <col min="6" max="6" width="6.85546875" customWidth="1"/>
    <col min="8" max="8" width="6.7109375" customWidth="1"/>
  </cols>
  <sheetData>
    <row r="1" spans="1:9" ht="15.75" customHeight="1">
      <c r="A1" s="272" t="s">
        <v>262</v>
      </c>
      <c r="B1" s="272"/>
      <c r="C1" s="272"/>
      <c r="D1" s="272"/>
      <c r="E1" s="272"/>
      <c r="F1" s="272"/>
      <c r="G1" s="272"/>
      <c r="H1" s="272"/>
      <c r="I1" s="134"/>
    </row>
    <row r="2" spans="1:9" ht="15.75" customHeight="1">
      <c r="A2" s="272" t="s">
        <v>0</v>
      </c>
      <c r="B2" s="272"/>
      <c r="C2" s="272"/>
      <c r="D2" s="272"/>
      <c r="E2" s="272"/>
      <c r="F2" s="272"/>
      <c r="G2" s="272"/>
      <c r="H2" s="272"/>
      <c r="I2" s="134"/>
    </row>
    <row r="3" spans="1:9" ht="15.75" customHeight="1">
      <c r="A3" s="270"/>
      <c r="B3" s="270"/>
      <c r="C3" s="272" t="s">
        <v>1</v>
      </c>
      <c r="D3" s="272"/>
      <c r="E3" s="272"/>
      <c r="F3" s="272"/>
      <c r="G3" s="272"/>
      <c r="H3" s="272"/>
      <c r="I3" s="134"/>
    </row>
    <row r="4" spans="1:9" ht="15.75" customHeight="1">
      <c r="A4" s="270"/>
      <c r="B4" s="270"/>
      <c r="C4" s="272" t="s">
        <v>2</v>
      </c>
      <c r="D4" s="272"/>
      <c r="E4" s="272"/>
      <c r="F4" s="272"/>
      <c r="G4" s="272"/>
      <c r="H4" s="272"/>
      <c r="I4" s="134"/>
    </row>
    <row r="5" spans="1:9" ht="15.75" customHeight="1">
      <c r="A5" s="272" t="s">
        <v>531</v>
      </c>
      <c r="B5" s="272"/>
      <c r="C5" s="272"/>
      <c r="D5" s="272"/>
      <c r="E5" s="272"/>
      <c r="F5" s="272"/>
      <c r="G5" s="272"/>
      <c r="H5" s="272"/>
      <c r="I5" s="134"/>
    </row>
    <row r="6" spans="1:9">
      <c r="A6" s="270"/>
      <c r="B6" s="270"/>
      <c r="C6" s="134"/>
      <c r="D6" s="270"/>
      <c r="E6" s="270"/>
      <c r="F6" s="270"/>
      <c r="G6" s="270"/>
      <c r="H6" s="134"/>
      <c r="I6" s="134"/>
    </row>
    <row r="7" spans="1:9" ht="15.75" customHeight="1">
      <c r="A7" s="276" t="s">
        <v>8</v>
      </c>
      <c r="B7" s="276"/>
      <c r="C7" s="276"/>
      <c r="D7" s="276"/>
      <c r="E7" s="276"/>
      <c r="F7" s="276"/>
      <c r="G7" s="276"/>
      <c r="H7" s="276"/>
      <c r="I7" s="134"/>
    </row>
    <row r="8" spans="1:9" ht="16.5" customHeight="1">
      <c r="A8" s="276" t="s">
        <v>17</v>
      </c>
      <c r="B8" s="276"/>
      <c r="C8" s="276"/>
      <c r="D8" s="276"/>
      <c r="E8" s="276"/>
      <c r="F8" s="276"/>
      <c r="G8" s="276"/>
      <c r="H8" s="276"/>
      <c r="I8" s="134"/>
    </row>
    <row r="9" spans="1:9" ht="16.5" customHeight="1">
      <c r="A9" s="276" t="s">
        <v>18</v>
      </c>
      <c r="B9" s="276"/>
      <c r="C9" s="276"/>
      <c r="D9" s="276"/>
      <c r="E9" s="276"/>
      <c r="F9" s="276"/>
      <c r="G9" s="276"/>
      <c r="H9" s="276"/>
      <c r="I9" s="134"/>
    </row>
    <row r="10" spans="1:9" ht="48.75" customHeight="1">
      <c r="A10" s="276" t="s">
        <v>536</v>
      </c>
      <c r="B10" s="276"/>
      <c r="C10" s="276"/>
      <c r="D10" s="276"/>
      <c r="E10" s="276"/>
      <c r="F10" s="276"/>
      <c r="G10" s="276"/>
      <c r="H10" s="276"/>
      <c r="I10" s="134"/>
    </row>
    <row r="11" spans="1:9" ht="16.5">
      <c r="A11" s="277"/>
      <c r="B11" s="277"/>
      <c r="C11" s="277"/>
      <c r="D11" s="277"/>
      <c r="E11" s="277"/>
      <c r="F11" s="277"/>
      <c r="G11" s="277"/>
      <c r="H11" s="277"/>
      <c r="I11" s="270"/>
    </row>
    <row r="12" spans="1:9" ht="16.5">
      <c r="A12" s="271" t="s">
        <v>286</v>
      </c>
      <c r="B12" s="271"/>
      <c r="C12" s="271"/>
      <c r="D12" s="271"/>
      <c r="E12" s="271"/>
      <c r="F12" s="271"/>
      <c r="G12" s="271"/>
      <c r="H12" s="271"/>
      <c r="I12" s="270"/>
    </row>
    <row r="13" spans="1:9">
      <c r="A13" s="274" t="s">
        <v>9</v>
      </c>
      <c r="B13" s="274" t="s">
        <v>10</v>
      </c>
      <c r="C13" s="274"/>
      <c r="D13" s="274" t="s">
        <v>11</v>
      </c>
      <c r="E13" s="299" t="s">
        <v>231</v>
      </c>
      <c r="F13" s="299"/>
      <c r="G13" s="299"/>
      <c r="H13" s="299"/>
      <c r="I13" s="134"/>
    </row>
    <row r="14" spans="1:9" ht="30" customHeight="1">
      <c r="A14" s="274"/>
      <c r="B14" s="274"/>
      <c r="C14" s="274"/>
      <c r="D14" s="274"/>
      <c r="E14" s="274" t="s">
        <v>495</v>
      </c>
      <c r="F14" s="274"/>
      <c r="G14" s="274" t="s">
        <v>537</v>
      </c>
      <c r="H14" s="274"/>
      <c r="I14" s="134"/>
    </row>
    <row r="15" spans="1:9" ht="25.5">
      <c r="A15" s="177" t="s">
        <v>436</v>
      </c>
      <c r="B15" s="274">
        <v>2100000000</v>
      </c>
      <c r="C15" s="274"/>
      <c r="D15" s="130"/>
      <c r="E15" s="292">
        <f>E16+E21+E29+E33+E52+E60+E63+E68</f>
        <v>151741594.91</v>
      </c>
      <c r="F15" s="293"/>
      <c r="G15" s="292">
        <f>G16+G21+G29+G33+G52+G60+G63+G68</f>
        <v>145796134.99000001</v>
      </c>
      <c r="H15" s="293"/>
      <c r="I15" s="134"/>
    </row>
    <row r="16" spans="1:9">
      <c r="A16" s="177" t="s">
        <v>74</v>
      </c>
      <c r="B16" s="274">
        <v>2110000000</v>
      </c>
      <c r="C16" s="274"/>
      <c r="D16" s="135"/>
      <c r="E16" s="292">
        <f>E17</f>
        <v>2638600</v>
      </c>
      <c r="F16" s="293"/>
      <c r="G16" s="292">
        <f>G17</f>
        <v>4531500</v>
      </c>
      <c r="H16" s="293"/>
      <c r="I16" s="134"/>
    </row>
    <row r="17" spans="1:9" ht="25.5">
      <c r="A17" s="176" t="s">
        <v>75</v>
      </c>
      <c r="B17" s="225">
        <v>2110100000</v>
      </c>
      <c r="C17" s="225"/>
      <c r="D17" s="130"/>
      <c r="E17" s="295">
        <f>E18+E19+E20</f>
        <v>2638600</v>
      </c>
      <c r="F17" s="296"/>
      <c r="G17" s="295">
        <f>G18+G19+G20</f>
        <v>4531500</v>
      </c>
      <c r="H17" s="296"/>
      <c r="I17" s="134"/>
    </row>
    <row r="18" spans="1:9" ht="38.25">
      <c r="A18" s="176" t="s">
        <v>545</v>
      </c>
      <c r="B18" s="225">
        <v>2110100020</v>
      </c>
      <c r="C18" s="225"/>
      <c r="D18" s="130">
        <v>200</v>
      </c>
      <c r="E18" s="263">
        <v>1000000</v>
      </c>
      <c r="F18" s="263"/>
      <c r="G18" s="294">
        <v>2750000</v>
      </c>
      <c r="H18" s="294"/>
      <c r="I18" s="134"/>
    </row>
    <row r="19" spans="1:9" ht="42" customHeight="1">
      <c r="A19" s="176" t="s">
        <v>546</v>
      </c>
      <c r="B19" s="225">
        <v>2110100020</v>
      </c>
      <c r="C19" s="225"/>
      <c r="D19" s="130">
        <v>600</v>
      </c>
      <c r="E19" s="297">
        <v>1200000</v>
      </c>
      <c r="F19" s="297"/>
      <c r="G19" s="298">
        <v>1283800</v>
      </c>
      <c r="H19" s="298"/>
      <c r="I19" s="134"/>
    </row>
    <row r="20" spans="1:9" ht="41.25" customHeight="1">
      <c r="A20" s="176" t="s">
        <v>437</v>
      </c>
      <c r="B20" s="225">
        <v>2110100030</v>
      </c>
      <c r="C20" s="225"/>
      <c r="D20" s="130">
        <v>200</v>
      </c>
      <c r="E20" s="263">
        <v>438600</v>
      </c>
      <c r="F20" s="263"/>
      <c r="G20" s="294">
        <v>497700</v>
      </c>
      <c r="H20" s="294"/>
      <c r="I20" s="134"/>
    </row>
    <row r="21" spans="1:9" ht="25.5">
      <c r="A21" s="173" t="s">
        <v>77</v>
      </c>
      <c r="B21" s="274">
        <v>2120000000</v>
      </c>
      <c r="C21" s="274"/>
      <c r="D21" s="130"/>
      <c r="E21" s="300">
        <f>E22</f>
        <v>4763668.6900000004</v>
      </c>
      <c r="F21" s="300"/>
      <c r="G21" s="300">
        <f>G22</f>
        <v>1065668.77</v>
      </c>
      <c r="H21" s="300"/>
      <c r="I21" s="134"/>
    </row>
    <row r="22" spans="1:9" ht="27" customHeight="1">
      <c r="A22" s="176" t="s">
        <v>78</v>
      </c>
      <c r="B22" s="225">
        <v>2120100000</v>
      </c>
      <c r="C22" s="225"/>
      <c r="D22" s="130"/>
      <c r="E22" s="263">
        <f>E23+E24+E25+E26+E28</f>
        <v>4763668.6900000004</v>
      </c>
      <c r="F22" s="263"/>
      <c r="G22" s="263">
        <f>G23+G24+G25+G26+G28</f>
        <v>1065668.77</v>
      </c>
      <c r="H22" s="263"/>
      <c r="I22" s="134"/>
    </row>
    <row r="23" spans="1:9" ht="80.25" customHeight="1">
      <c r="A23" s="184" t="s">
        <v>663</v>
      </c>
      <c r="B23" s="225" t="s">
        <v>496</v>
      </c>
      <c r="C23" s="225"/>
      <c r="D23" s="130">
        <v>200</v>
      </c>
      <c r="E23" s="263">
        <v>977939.48</v>
      </c>
      <c r="F23" s="263"/>
      <c r="G23" s="263">
        <v>70288.91</v>
      </c>
      <c r="H23" s="263"/>
      <c r="I23" s="134"/>
    </row>
    <row r="24" spans="1:9" ht="94.5" customHeight="1">
      <c r="A24" s="184" t="s">
        <v>664</v>
      </c>
      <c r="B24" s="225" t="s">
        <v>496</v>
      </c>
      <c r="C24" s="225"/>
      <c r="D24" s="130">
        <v>600</v>
      </c>
      <c r="E24" s="263">
        <v>3001216.08</v>
      </c>
      <c r="F24" s="263"/>
      <c r="G24" s="263">
        <v>210866.73</v>
      </c>
      <c r="H24" s="263"/>
      <c r="I24" s="134"/>
    </row>
    <row r="25" spans="1:9" ht="92.25" customHeight="1">
      <c r="A25" s="176" t="s">
        <v>350</v>
      </c>
      <c r="B25" s="225">
        <v>2120180090</v>
      </c>
      <c r="C25" s="225"/>
      <c r="D25" s="130">
        <v>600</v>
      </c>
      <c r="E25" s="263">
        <v>128673</v>
      </c>
      <c r="F25" s="263"/>
      <c r="G25" s="263">
        <v>128673</v>
      </c>
      <c r="H25" s="263"/>
      <c r="I25" s="134"/>
    </row>
    <row r="26" spans="1:9" ht="58.5" customHeight="1">
      <c r="A26" s="282" t="s">
        <v>472</v>
      </c>
      <c r="B26" s="225">
        <v>2120180100</v>
      </c>
      <c r="C26" s="225"/>
      <c r="D26" s="225">
        <v>200</v>
      </c>
      <c r="E26" s="263">
        <v>54072</v>
      </c>
      <c r="F26" s="263"/>
      <c r="G26" s="263">
        <v>54072</v>
      </c>
      <c r="H26" s="263"/>
      <c r="I26" s="134"/>
    </row>
    <row r="27" spans="1:9" ht="48.75" customHeight="1">
      <c r="A27" s="282"/>
      <c r="B27" s="225"/>
      <c r="C27" s="225"/>
      <c r="D27" s="225"/>
      <c r="E27" s="263"/>
      <c r="F27" s="263"/>
      <c r="G27" s="263"/>
      <c r="H27" s="263"/>
      <c r="I27" s="134"/>
    </row>
    <row r="28" spans="1:9" ht="79.5" customHeight="1">
      <c r="A28" s="176" t="s">
        <v>438</v>
      </c>
      <c r="B28" s="225">
        <v>2120180110</v>
      </c>
      <c r="C28" s="225"/>
      <c r="D28" s="130">
        <v>300</v>
      </c>
      <c r="E28" s="263">
        <v>601768.13</v>
      </c>
      <c r="F28" s="263"/>
      <c r="G28" s="263">
        <v>601768.13</v>
      </c>
      <c r="H28" s="263"/>
      <c r="I28" s="134"/>
    </row>
    <row r="29" spans="1:9">
      <c r="A29" s="177" t="s">
        <v>95</v>
      </c>
      <c r="B29" s="274">
        <v>2130000000</v>
      </c>
      <c r="C29" s="274"/>
      <c r="D29" s="130"/>
      <c r="E29" s="300">
        <f>E30</f>
        <v>476400</v>
      </c>
      <c r="F29" s="300"/>
      <c r="G29" s="300">
        <f>G30</f>
        <v>476400</v>
      </c>
      <c r="H29" s="300"/>
      <c r="I29" s="134"/>
    </row>
    <row r="30" spans="1:9" ht="25.5">
      <c r="A30" s="176" t="s">
        <v>96</v>
      </c>
      <c r="B30" s="225">
        <v>2130100000</v>
      </c>
      <c r="C30" s="225"/>
      <c r="D30" s="130"/>
      <c r="E30" s="263">
        <f>E31+E32</f>
        <v>476400</v>
      </c>
      <c r="F30" s="263"/>
      <c r="G30" s="263">
        <f>G31+G32</f>
        <v>476400</v>
      </c>
      <c r="H30" s="263"/>
      <c r="I30" s="134"/>
    </row>
    <row r="31" spans="1:9" ht="51">
      <c r="A31" s="176" t="s">
        <v>103</v>
      </c>
      <c r="B31" s="225">
        <v>2130100070</v>
      </c>
      <c r="C31" s="225"/>
      <c r="D31" s="130">
        <v>200</v>
      </c>
      <c r="E31" s="263">
        <v>436400</v>
      </c>
      <c r="F31" s="263"/>
      <c r="G31" s="263">
        <v>436400</v>
      </c>
      <c r="H31" s="263"/>
      <c r="I31" s="134"/>
    </row>
    <row r="32" spans="1:9" ht="54" customHeight="1">
      <c r="A32" s="176" t="s">
        <v>97</v>
      </c>
      <c r="B32" s="225">
        <v>2130100070</v>
      </c>
      <c r="C32" s="225"/>
      <c r="D32" s="130">
        <v>600</v>
      </c>
      <c r="E32" s="263">
        <v>40000</v>
      </c>
      <c r="F32" s="263"/>
      <c r="G32" s="263">
        <v>40000</v>
      </c>
      <c r="H32" s="263"/>
      <c r="I32" s="134"/>
    </row>
    <row r="33" spans="1:9" ht="18.75" customHeight="1">
      <c r="A33" s="177" t="s">
        <v>79</v>
      </c>
      <c r="B33" s="274">
        <v>2140000000</v>
      </c>
      <c r="C33" s="274"/>
      <c r="D33" s="130"/>
      <c r="E33" s="300">
        <f>E34+E40</f>
        <v>53796476.669999994</v>
      </c>
      <c r="F33" s="300"/>
      <c r="G33" s="300">
        <f>G34+G40</f>
        <v>49656116.669999994</v>
      </c>
      <c r="H33" s="300"/>
      <c r="I33" s="134"/>
    </row>
    <row r="34" spans="1:9">
      <c r="A34" s="176" t="s">
        <v>80</v>
      </c>
      <c r="B34" s="225">
        <v>2140100000</v>
      </c>
      <c r="C34" s="225"/>
      <c r="D34" s="130"/>
      <c r="E34" s="263">
        <f>E35+E36+E37+E38+E39</f>
        <v>8339282</v>
      </c>
      <c r="F34" s="263"/>
      <c r="G34" s="263">
        <f>G35+G36+G37+G38+G39</f>
        <v>8456062</v>
      </c>
      <c r="H34" s="263"/>
      <c r="I34" s="134"/>
    </row>
    <row r="35" spans="1:9" ht="42" customHeight="1">
      <c r="A35" s="176" t="s">
        <v>547</v>
      </c>
      <c r="B35" s="225">
        <v>2140100080</v>
      </c>
      <c r="C35" s="225"/>
      <c r="D35" s="130">
        <v>100</v>
      </c>
      <c r="E35" s="263">
        <v>1912600</v>
      </c>
      <c r="F35" s="263"/>
      <c r="G35" s="263">
        <v>1912600</v>
      </c>
      <c r="H35" s="263"/>
      <c r="I35" s="134"/>
    </row>
    <row r="36" spans="1:9" ht="42" customHeight="1">
      <c r="A36" s="176" t="s">
        <v>548</v>
      </c>
      <c r="B36" s="225">
        <v>2140100080</v>
      </c>
      <c r="C36" s="225"/>
      <c r="D36" s="130">
        <v>200</v>
      </c>
      <c r="E36" s="263">
        <v>3443740</v>
      </c>
      <c r="F36" s="263"/>
      <c r="G36" s="263">
        <v>3560520</v>
      </c>
      <c r="H36" s="263"/>
      <c r="I36" s="134"/>
    </row>
    <row r="37" spans="1:9" ht="28.5" customHeight="1">
      <c r="A37" s="176" t="s">
        <v>549</v>
      </c>
      <c r="B37" s="225">
        <v>2140100080</v>
      </c>
      <c r="C37" s="225"/>
      <c r="D37" s="130">
        <v>800</v>
      </c>
      <c r="E37" s="297">
        <v>182300</v>
      </c>
      <c r="F37" s="297"/>
      <c r="G37" s="297">
        <v>182300</v>
      </c>
      <c r="H37" s="297"/>
      <c r="I37" s="134"/>
    </row>
    <row r="38" spans="1:9" ht="38.25">
      <c r="A38" s="176" t="s">
        <v>550</v>
      </c>
      <c r="B38" s="225">
        <v>2140100110</v>
      </c>
      <c r="C38" s="225"/>
      <c r="D38" s="130">
        <v>200</v>
      </c>
      <c r="E38" s="263">
        <v>1429142</v>
      </c>
      <c r="F38" s="263"/>
      <c r="G38" s="263">
        <v>1429142</v>
      </c>
      <c r="H38" s="263"/>
      <c r="I38" s="134"/>
    </row>
    <row r="39" spans="1:9" ht="25.5">
      <c r="A39" s="176" t="s">
        <v>104</v>
      </c>
      <c r="B39" s="225">
        <v>2140100060</v>
      </c>
      <c r="C39" s="225"/>
      <c r="D39" s="130">
        <v>200</v>
      </c>
      <c r="E39" s="263">
        <v>1371500</v>
      </c>
      <c r="F39" s="263"/>
      <c r="G39" s="263">
        <v>1371500</v>
      </c>
      <c r="H39" s="263"/>
      <c r="I39" s="134"/>
    </row>
    <row r="40" spans="1:9">
      <c r="A40" s="176" t="s">
        <v>81</v>
      </c>
      <c r="B40" s="225">
        <v>2140200000</v>
      </c>
      <c r="C40" s="225"/>
      <c r="D40" s="130"/>
      <c r="E40" s="263">
        <f>E41+E42+E43+E44+E45+E46+E47+E48+E49+E50+E51</f>
        <v>45457194.669999994</v>
      </c>
      <c r="F40" s="263"/>
      <c r="G40" s="263">
        <f>G41+G42+G43+G44+G45+G46+G47+G48+G49+G50+G51</f>
        <v>41200054.669999994</v>
      </c>
      <c r="H40" s="263"/>
      <c r="I40" s="134"/>
    </row>
    <row r="41" spans="1:9" ht="78.75" customHeight="1">
      <c r="A41" s="176" t="s">
        <v>551</v>
      </c>
      <c r="B41" s="225">
        <v>2140200090</v>
      </c>
      <c r="C41" s="225"/>
      <c r="D41" s="130">
        <v>100</v>
      </c>
      <c r="E41" s="263">
        <v>898000</v>
      </c>
      <c r="F41" s="263"/>
      <c r="G41" s="263">
        <v>898000</v>
      </c>
      <c r="H41" s="263"/>
      <c r="I41" s="134"/>
    </row>
    <row r="42" spans="1:9" ht="51">
      <c r="A42" s="176" t="s">
        <v>552</v>
      </c>
      <c r="B42" s="225">
        <v>2140200090</v>
      </c>
      <c r="C42" s="225"/>
      <c r="D42" s="130">
        <v>200</v>
      </c>
      <c r="E42" s="263">
        <v>11149743.01</v>
      </c>
      <c r="F42" s="263"/>
      <c r="G42" s="263">
        <v>11032963.01</v>
      </c>
      <c r="H42" s="263"/>
      <c r="I42" s="134"/>
    </row>
    <row r="43" spans="1:9" ht="51.75" customHeight="1">
      <c r="A43" s="176" t="s">
        <v>553</v>
      </c>
      <c r="B43" s="225">
        <v>2140200090</v>
      </c>
      <c r="C43" s="225"/>
      <c r="D43" s="130">
        <v>600</v>
      </c>
      <c r="E43" s="297">
        <v>18657800</v>
      </c>
      <c r="F43" s="297"/>
      <c r="G43" s="297">
        <v>18657800</v>
      </c>
      <c r="H43" s="297"/>
      <c r="I43" s="134"/>
    </row>
    <row r="44" spans="1:9" ht="42.75" customHeight="1">
      <c r="A44" s="176" t="s">
        <v>554</v>
      </c>
      <c r="B44" s="225">
        <v>2140200090</v>
      </c>
      <c r="C44" s="225"/>
      <c r="D44" s="130">
        <v>800</v>
      </c>
      <c r="E44" s="297">
        <v>336800</v>
      </c>
      <c r="F44" s="297"/>
      <c r="G44" s="297">
        <v>336800</v>
      </c>
      <c r="H44" s="297"/>
      <c r="I44" s="134"/>
    </row>
    <row r="45" spans="1:9" ht="54.75" customHeight="1">
      <c r="A45" s="176" t="s">
        <v>555</v>
      </c>
      <c r="B45" s="225">
        <v>2140200100</v>
      </c>
      <c r="C45" s="225"/>
      <c r="D45" s="130">
        <v>100</v>
      </c>
      <c r="E45" s="263">
        <v>6804700</v>
      </c>
      <c r="F45" s="263"/>
      <c r="G45" s="263">
        <v>6804700</v>
      </c>
      <c r="H45" s="263"/>
      <c r="I45" s="134"/>
    </row>
    <row r="46" spans="1:9" ht="28.5" customHeight="1">
      <c r="A46" s="176" t="s">
        <v>105</v>
      </c>
      <c r="B46" s="225">
        <v>2140200100</v>
      </c>
      <c r="C46" s="225"/>
      <c r="D46" s="130">
        <v>200</v>
      </c>
      <c r="E46" s="297">
        <v>1838819</v>
      </c>
      <c r="F46" s="297"/>
      <c r="G46" s="297">
        <v>1838819</v>
      </c>
      <c r="H46" s="297"/>
      <c r="I46" s="134"/>
    </row>
    <row r="47" spans="1:9" ht="25.5">
      <c r="A47" s="176" t="s">
        <v>556</v>
      </c>
      <c r="B47" s="225">
        <v>2140200100</v>
      </c>
      <c r="C47" s="225"/>
      <c r="D47" s="130">
        <v>800</v>
      </c>
      <c r="E47" s="263">
        <v>5800</v>
      </c>
      <c r="F47" s="263"/>
      <c r="G47" s="263">
        <v>5800</v>
      </c>
      <c r="H47" s="263"/>
      <c r="I47" s="134"/>
    </row>
    <row r="48" spans="1:9" ht="38.25">
      <c r="A48" s="176" t="s">
        <v>550</v>
      </c>
      <c r="B48" s="225">
        <v>2140200110</v>
      </c>
      <c r="C48" s="225"/>
      <c r="D48" s="130">
        <v>200</v>
      </c>
      <c r="E48" s="263">
        <v>813078</v>
      </c>
      <c r="F48" s="263"/>
      <c r="G48" s="263">
        <v>813078</v>
      </c>
      <c r="H48" s="263"/>
      <c r="I48" s="134"/>
    </row>
    <row r="49" spans="1:9" ht="25.5">
      <c r="A49" s="176" t="s">
        <v>104</v>
      </c>
      <c r="B49" s="225">
        <v>2140200060</v>
      </c>
      <c r="C49" s="225"/>
      <c r="D49" s="130">
        <v>200</v>
      </c>
      <c r="E49" s="263">
        <v>812094.66</v>
      </c>
      <c r="F49" s="263"/>
      <c r="G49" s="263">
        <v>812094.66</v>
      </c>
      <c r="H49" s="263"/>
      <c r="I49" s="134"/>
    </row>
    <row r="50" spans="1:9" ht="144.75" customHeight="1">
      <c r="A50" s="185" t="s">
        <v>665</v>
      </c>
      <c r="B50" s="225">
        <v>2140253031</v>
      </c>
      <c r="C50" s="225"/>
      <c r="D50" s="130">
        <v>100</v>
      </c>
      <c r="E50" s="297">
        <v>1249920</v>
      </c>
      <c r="F50" s="297"/>
      <c r="G50" s="297"/>
      <c r="H50" s="297"/>
      <c r="I50" s="134"/>
    </row>
    <row r="51" spans="1:9" ht="118.5" customHeight="1">
      <c r="A51" s="184" t="s">
        <v>673</v>
      </c>
      <c r="B51" s="225">
        <v>2140253031</v>
      </c>
      <c r="C51" s="225"/>
      <c r="D51" s="130">
        <v>600</v>
      </c>
      <c r="E51" s="297">
        <v>2890440</v>
      </c>
      <c r="F51" s="297"/>
      <c r="G51" s="297"/>
      <c r="H51" s="297"/>
      <c r="I51" s="134"/>
    </row>
    <row r="52" spans="1:9" ht="38.25">
      <c r="A52" s="173" t="s">
        <v>439</v>
      </c>
      <c r="B52" s="274">
        <v>2150000000</v>
      </c>
      <c r="C52" s="274"/>
      <c r="D52" s="130"/>
      <c r="E52" s="300">
        <f>E53+E56</f>
        <v>85091629</v>
      </c>
      <c r="F52" s="300"/>
      <c r="G52" s="300">
        <f>G53+G56</f>
        <v>85091629</v>
      </c>
      <c r="H52" s="300"/>
      <c r="I52" s="134"/>
    </row>
    <row r="53" spans="1:9">
      <c r="A53" s="176" t="s">
        <v>80</v>
      </c>
      <c r="B53" s="225">
        <v>2150100000</v>
      </c>
      <c r="C53" s="225"/>
      <c r="D53" s="130"/>
      <c r="E53" s="263">
        <f>E54+E55</f>
        <v>10233591</v>
      </c>
      <c r="F53" s="263"/>
      <c r="G53" s="263">
        <f>G54+G55</f>
        <v>10233591</v>
      </c>
      <c r="H53" s="263"/>
      <c r="I53" s="134"/>
    </row>
    <row r="54" spans="1:9" ht="117.75" customHeight="1">
      <c r="A54" s="176" t="s">
        <v>475</v>
      </c>
      <c r="B54" s="225">
        <v>2150180170</v>
      </c>
      <c r="C54" s="225"/>
      <c r="D54" s="130">
        <v>100</v>
      </c>
      <c r="E54" s="263">
        <v>10188207</v>
      </c>
      <c r="F54" s="263"/>
      <c r="G54" s="263">
        <v>10188207</v>
      </c>
      <c r="H54" s="263"/>
      <c r="I54" s="134"/>
    </row>
    <row r="55" spans="1:9" ht="90.75" customHeight="1">
      <c r="A55" s="176" t="s">
        <v>476</v>
      </c>
      <c r="B55" s="225">
        <v>2150180170</v>
      </c>
      <c r="C55" s="225"/>
      <c r="D55" s="130">
        <v>200</v>
      </c>
      <c r="E55" s="263">
        <v>45384</v>
      </c>
      <c r="F55" s="263"/>
      <c r="G55" s="263">
        <v>45384</v>
      </c>
      <c r="H55" s="263"/>
      <c r="I55" s="134"/>
    </row>
    <row r="56" spans="1:9">
      <c r="A56" s="176" t="s">
        <v>500</v>
      </c>
      <c r="B56" s="225">
        <v>2150200000</v>
      </c>
      <c r="C56" s="225"/>
      <c r="D56" s="130"/>
      <c r="E56" s="263">
        <f>E57+E58+E59</f>
        <v>74858038</v>
      </c>
      <c r="F56" s="263"/>
      <c r="G56" s="263">
        <f>G57+G58+G59</f>
        <v>74858038</v>
      </c>
      <c r="H56" s="263"/>
      <c r="I56" s="134"/>
    </row>
    <row r="57" spans="1:9" ht="158.25" customHeight="1">
      <c r="A57" s="176" t="s">
        <v>501</v>
      </c>
      <c r="B57" s="225">
        <v>2150280150</v>
      </c>
      <c r="C57" s="225"/>
      <c r="D57" s="130">
        <v>100</v>
      </c>
      <c r="E57" s="263">
        <v>19189371</v>
      </c>
      <c r="F57" s="263"/>
      <c r="G57" s="263">
        <v>19189371</v>
      </c>
      <c r="H57" s="263"/>
      <c r="I57" s="134"/>
    </row>
    <row r="58" spans="1:9" ht="132.75" customHeight="1">
      <c r="A58" s="176" t="s">
        <v>502</v>
      </c>
      <c r="B58" s="225">
        <v>2150280150</v>
      </c>
      <c r="C58" s="225"/>
      <c r="D58" s="130">
        <v>200</v>
      </c>
      <c r="E58" s="263">
        <v>207631</v>
      </c>
      <c r="F58" s="263"/>
      <c r="G58" s="263">
        <v>207631</v>
      </c>
      <c r="H58" s="263"/>
      <c r="I58" s="134"/>
    </row>
    <row r="59" spans="1:9" ht="130.5" customHeight="1">
      <c r="A59" s="176" t="s">
        <v>503</v>
      </c>
      <c r="B59" s="225">
        <v>2150280150</v>
      </c>
      <c r="C59" s="225"/>
      <c r="D59" s="130">
        <v>600</v>
      </c>
      <c r="E59" s="263">
        <v>55461036</v>
      </c>
      <c r="F59" s="263"/>
      <c r="G59" s="263">
        <v>55461036</v>
      </c>
      <c r="H59" s="263"/>
      <c r="I59" s="134"/>
    </row>
    <row r="60" spans="1:9" ht="25.5">
      <c r="A60" s="173" t="s">
        <v>82</v>
      </c>
      <c r="B60" s="274">
        <v>2160000000</v>
      </c>
      <c r="C60" s="274"/>
      <c r="D60" s="130"/>
      <c r="E60" s="300">
        <f>E61</f>
        <v>3910390.55</v>
      </c>
      <c r="F60" s="300"/>
      <c r="G60" s="300">
        <f>G61</f>
        <v>3910390.55</v>
      </c>
      <c r="H60" s="300"/>
      <c r="I60" s="134"/>
    </row>
    <row r="61" spans="1:9" ht="18" customHeight="1">
      <c r="A61" s="176" t="s">
        <v>83</v>
      </c>
      <c r="B61" s="225">
        <v>2160100000</v>
      </c>
      <c r="C61" s="225"/>
      <c r="D61" s="130"/>
      <c r="E61" s="263">
        <f>E62</f>
        <v>3910390.55</v>
      </c>
      <c r="F61" s="263"/>
      <c r="G61" s="263">
        <f>G62</f>
        <v>3910390.55</v>
      </c>
      <c r="H61" s="263"/>
      <c r="I61" s="134"/>
    </row>
    <row r="62" spans="1:9" ht="41.25" customHeight="1">
      <c r="A62" s="205" t="s">
        <v>682</v>
      </c>
      <c r="B62" s="225">
        <v>2160100120</v>
      </c>
      <c r="C62" s="225"/>
      <c r="D62" s="130">
        <v>600</v>
      </c>
      <c r="E62" s="263">
        <v>3910390.55</v>
      </c>
      <c r="F62" s="263"/>
      <c r="G62" s="263">
        <v>3910390.55</v>
      </c>
      <c r="H62" s="263"/>
      <c r="I62" s="134"/>
    </row>
    <row r="63" spans="1:9">
      <c r="A63" s="173" t="s">
        <v>84</v>
      </c>
      <c r="B63" s="274">
        <v>2170000000</v>
      </c>
      <c r="C63" s="274"/>
      <c r="D63" s="130"/>
      <c r="E63" s="300">
        <f>E64</f>
        <v>794430</v>
      </c>
      <c r="F63" s="300"/>
      <c r="G63" s="300">
        <f>G64</f>
        <v>794430</v>
      </c>
      <c r="H63" s="300"/>
      <c r="I63" s="134"/>
    </row>
    <row r="64" spans="1:9" ht="19.5" customHeight="1">
      <c r="A64" s="176" t="s">
        <v>85</v>
      </c>
      <c r="B64" s="225">
        <v>2170100000</v>
      </c>
      <c r="C64" s="225"/>
      <c r="D64" s="130"/>
      <c r="E64" s="263">
        <f>E65+E66+E67</f>
        <v>794430</v>
      </c>
      <c r="F64" s="263"/>
      <c r="G64" s="263">
        <f>G65+G66+G67</f>
        <v>794430</v>
      </c>
      <c r="H64" s="263"/>
      <c r="I64" s="134"/>
    </row>
    <row r="65" spans="1:9" ht="67.5" customHeight="1">
      <c r="A65" s="205" t="s">
        <v>557</v>
      </c>
      <c r="B65" s="225">
        <v>2170180200</v>
      </c>
      <c r="C65" s="225"/>
      <c r="D65" s="130">
        <v>600</v>
      </c>
      <c r="E65" s="263">
        <v>26040</v>
      </c>
      <c r="F65" s="263"/>
      <c r="G65" s="263">
        <v>26040</v>
      </c>
      <c r="H65" s="263"/>
      <c r="I65" s="134"/>
    </row>
    <row r="66" spans="1:9" ht="41.25" customHeight="1">
      <c r="A66" s="176" t="s">
        <v>109</v>
      </c>
      <c r="B66" s="225" t="s">
        <v>440</v>
      </c>
      <c r="C66" s="225"/>
      <c r="D66" s="130">
        <v>200</v>
      </c>
      <c r="E66" s="263">
        <v>234045</v>
      </c>
      <c r="F66" s="263"/>
      <c r="G66" s="263">
        <v>234045</v>
      </c>
      <c r="H66" s="263"/>
      <c r="I66" s="134"/>
    </row>
    <row r="67" spans="1:9" ht="54.75" customHeight="1">
      <c r="A67" s="176" t="s">
        <v>110</v>
      </c>
      <c r="B67" s="225" t="s">
        <v>440</v>
      </c>
      <c r="C67" s="225"/>
      <c r="D67" s="130">
        <v>600</v>
      </c>
      <c r="E67" s="263">
        <v>534345</v>
      </c>
      <c r="F67" s="263"/>
      <c r="G67" s="263">
        <v>534345</v>
      </c>
      <c r="H67" s="263"/>
      <c r="I67" s="134"/>
    </row>
    <row r="68" spans="1:9" ht="19.5" customHeight="1">
      <c r="A68" s="177" t="s">
        <v>349</v>
      </c>
      <c r="B68" s="274">
        <v>2180000000</v>
      </c>
      <c r="C68" s="274"/>
      <c r="D68" s="135"/>
      <c r="E68" s="300">
        <f>E69</f>
        <v>270000</v>
      </c>
      <c r="F68" s="300"/>
      <c r="G68" s="300">
        <f>G69</f>
        <v>270000</v>
      </c>
      <c r="H68" s="300"/>
      <c r="I68" s="134"/>
    </row>
    <row r="69" spans="1:9" ht="25.5">
      <c r="A69" s="176" t="s">
        <v>76</v>
      </c>
      <c r="B69" s="225">
        <v>2180100000</v>
      </c>
      <c r="C69" s="225"/>
      <c r="D69" s="135"/>
      <c r="E69" s="263">
        <f>E70+E71+E72</f>
        <v>270000</v>
      </c>
      <c r="F69" s="263"/>
      <c r="G69" s="263">
        <f>G70+G71+G72</f>
        <v>270000</v>
      </c>
      <c r="H69" s="263"/>
      <c r="I69" s="134"/>
    </row>
    <row r="70" spans="1:9" ht="93" customHeight="1">
      <c r="A70" s="176" t="s">
        <v>660</v>
      </c>
      <c r="B70" s="225">
        <v>2180100130</v>
      </c>
      <c r="C70" s="225"/>
      <c r="D70" s="130">
        <v>100</v>
      </c>
      <c r="E70" s="263">
        <v>54000</v>
      </c>
      <c r="F70" s="263"/>
      <c r="G70" s="263">
        <v>54000</v>
      </c>
      <c r="H70" s="263"/>
      <c r="I70" s="134"/>
    </row>
    <row r="71" spans="1:9" ht="64.5" customHeight="1">
      <c r="A71" s="176" t="s">
        <v>661</v>
      </c>
      <c r="B71" s="225">
        <v>2180100140</v>
      </c>
      <c r="C71" s="225"/>
      <c r="D71" s="130">
        <v>100</v>
      </c>
      <c r="E71" s="263">
        <v>156000</v>
      </c>
      <c r="F71" s="263"/>
      <c r="G71" s="263">
        <v>156000</v>
      </c>
      <c r="H71" s="263"/>
      <c r="I71" s="134"/>
    </row>
    <row r="72" spans="1:9" ht="68.25" customHeight="1">
      <c r="A72" s="176" t="s">
        <v>662</v>
      </c>
      <c r="B72" s="225">
        <v>2180100150</v>
      </c>
      <c r="C72" s="225"/>
      <c r="D72" s="130">
        <v>100</v>
      </c>
      <c r="E72" s="263">
        <v>60000</v>
      </c>
      <c r="F72" s="263"/>
      <c r="G72" s="263">
        <v>60000</v>
      </c>
      <c r="H72" s="263"/>
      <c r="I72" s="134"/>
    </row>
    <row r="73" spans="1:9" ht="25.5" customHeight="1">
      <c r="A73" s="176" t="s">
        <v>596</v>
      </c>
      <c r="B73" s="274">
        <v>2200000000</v>
      </c>
      <c r="C73" s="274"/>
      <c r="D73" s="130"/>
      <c r="E73" s="300">
        <f>E74+E87+E91</f>
        <v>8776632.2100000009</v>
      </c>
      <c r="F73" s="300"/>
      <c r="G73" s="300">
        <f>G74+G87+G91</f>
        <v>8776632.2100000009</v>
      </c>
      <c r="H73" s="300"/>
      <c r="I73" s="134"/>
    </row>
    <row r="74" spans="1:9" ht="19.5" customHeight="1">
      <c r="A74" s="173" t="s">
        <v>441</v>
      </c>
      <c r="B74" s="274">
        <v>2210000000</v>
      </c>
      <c r="C74" s="274"/>
      <c r="D74" s="135"/>
      <c r="E74" s="300">
        <f>E75+E80+E82+E84</f>
        <v>6992959.21</v>
      </c>
      <c r="F74" s="300"/>
      <c r="G74" s="300">
        <f>G75+G80+G82+G84</f>
        <v>6992959.21</v>
      </c>
      <c r="H74" s="300"/>
      <c r="I74" s="134"/>
    </row>
    <row r="75" spans="1:9">
      <c r="A75" s="176" t="s">
        <v>87</v>
      </c>
      <c r="B75" s="225">
        <v>2210100000</v>
      </c>
      <c r="C75" s="225"/>
      <c r="D75" s="130"/>
      <c r="E75" s="263">
        <f>E76+E77+E78+E79</f>
        <v>4481889</v>
      </c>
      <c r="F75" s="263"/>
      <c r="G75" s="263">
        <f>G76+G77+G78+G79</f>
        <v>4481889</v>
      </c>
      <c r="H75" s="263"/>
      <c r="I75" s="134"/>
    </row>
    <row r="76" spans="1:9" ht="76.5">
      <c r="A76" s="176" t="s">
        <v>558</v>
      </c>
      <c r="B76" s="225">
        <v>2210100170</v>
      </c>
      <c r="C76" s="225"/>
      <c r="D76" s="130">
        <v>100</v>
      </c>
      <c r="E76" s="263">
        <v>2324785</v>
      </c>
      <c r="F76" s="263"/>
      <c r="G76" s="263">
        <v>2324785</v>
      </c>
      <c r="H76" s="263"/>
      <c r="I76" s="134"/>
    </row>
    <row r="77" spans="1:9" ht="51">
      <c r="A77" s="176" t="s">
        <v>559</v>
      </c>
      <c r="B77" s="225">
        <v>2210100170</v>
      </c>
      <c r="C77" s="225"/>
      <c r="D77" s="130">
        <v>200</v>
      </c>
      <c r="E77" s="263">
        <v>2128104</v>
      </c>
      <c r="F77" s="263"/>
      <c r="G77" s="263">
        <v>2128104</v>
      </c>
      <c r="H77" s="263"/>
      <c r="I77" s="134"/>
    </row>
    <row r="78" spans="1:9" ht="38.25">
      <c r="A78" s="176" t="s">
        <v>560</v>
      </c>
      <c r="B78" s="225">
        <v>2210100170</v>
      </c>
      <c r="C78" s="225"/>
      <c r="D78" s="130">
        <v>800</v>
      </c>
      <c r="E78" s="263">
        <v>14000</v>
      </c>
      <c r="F78" s="263"/>
      <c r="G78" s="263">
        <v>14000</v>
      </c>
      <c r="H78" s="263"/>
      <c r="I78" s="134"/>
    </row>
    <row r="79" spans="1:9" ht="38.25">
      <c r="A79" s="176" t="s">
        <v>106</v>
      </c>
      <c r="B79" s="225">
        <v>2210100180</v>
      </c>
      <c r="C79" s="225"/>
      <c r="D79" s="130">
        <v>200</v>
      </c>
      <c r="E79" s="263">
        <v>15000</v>
      </c>
      <c r="F79" s="263"/>
      <c r="G79" s="263">
        <v>15000</v>
      </c>
      <c r="H79" s="263"/>
      <c r="I79" s="134"/>
    </row>
    <row r="80" spans="1:9" ht="25.5">
      <c r="A80" s="176" t="s">
        <v>88</v>
      </c>
      <c r="B80" s="225">
        <v>2210200000</v>
      </c>
      <c r="C80" s="225"/>
      <c r="D80" s="130"/>
      <c r="E80" s="263">
        <f>E81</f>
        <v>91249</v>
      </c>
      <c r="F80" s="263"/>
      <c r="G80" s="263">
        <f>G81</f>
        <v>91249</v>
      </c>
      <c r="H80" s="263"/>
      <c r="I80" s="134"/>
    </row>
    <row r="81" spans="1:9" ht="38.25">
      <c r="A81" s="176" t="s">
        <v>561</v>
      </c>
      <c r="B81" s="225">
        <v>2210200190</v>
      </c>
      <c r="C81" s="225"/>
      <c r="D81" s="130">
        <v>200</v>
      </c>
      <c r="E81" s="297">
        <v>91249</v>
      </c>
      <c r="F81" s="297"/>
      <c r="G81" s="297">
        <v>91249</v>
      </c>
      <c r="H81" s="297"/>
      <c r="I81" s="134"/>
    </row>
    <row r="82" spans="1:9" ht="25.5">
      <c r="A82" s="176" t="s">
        <v>89</v>
      </c>
      <c r="B82" s="225">
        <v>2210300000</v>
      </c>
      <c r="C82" s="225"/>
      <c r="D82" s="130"/>
      <c r="E82" s="263">
        <f>E83</f>
        <v>307915</v>
      </c>
      <c r="F82" s="263"/>
      <c r="G82" s="263">
        <f>G83</f>
        <v>307915</v>
      </c>
      <c r="H82" s="263"/>
      <c r="I82" s="134"/>
    </row>
    <row r="83" spans="1:9" ht="81" customHeight="1">
      <c r="A83" s="176" t="s">
        <v>562</v>
      </c>
      <c r="B83" s="225" t="s">
        <v>443</v>
      </c>
      <c r="C83" s="225"/>
      <c r="D83" s="130">
        <v>100</v>
      </c>
      <c r="E83" s="263">
        <v>307915</v>
      </c>
      <c r="F83" s="263"/>
      <c r="G83" s="263">
        <v>307915</v>
      </c>
      <c r="H83" s="263"/>
      <c r="I83" s="134"/>
    </row>
    <row r="84" spans="1:9" ht="25.5" customHeight="1">
      <c r="A84" s="176" t="s">
        <v>597</v>
      </c>
      <c r="B84" s="225">
        <v>2210400000</v>
      </c>
      <c r="C84" s="225"/>
      <c r="D84" s="130"/>
      <c r="E84" s="263">
        <f>E85+E86</f>
        <v>2111906.21</v>
      </c>
      <c r="F84" s="263"/>
      <c r="G84" s="263">
        <f>G85+G86</f>
        <v>2111906.21</v>
      </c>
      <c r="H84" s="263"/>
      <c r="I84" s="134"/>
    </row>
    <row r="85" spans="1:9" ht="78" customHeight="1">
      <c r="A85" s="176" t="s">
        <v>237</v>
      </c>
      <c r="B85" s="225">
        <v>2210400200</v>
      </c>
      <c r="C85" s="225"/>
      <c r="D85" s="130">
        <v>100</v>
      </c>
      <c r="E85" s="263">
        <v>1453100</v>
      </c>
      <c r="F85" s="263"/>
      <c r="G85" s="263">
        <v>1453100</v>
      </c>
      <c r="H85" s="263"/>
      <c r="I85" s="134"/>
    </row>
    <row r="86" spans="1:9" ht="54.75" customHeight="1">
      <c r="A86" s="176" t="s">
        <v>598</v>
      </c>
      <c r="B86" s="225">
        <v>2210400200</v>
      </c>
      <c r="C86" s="225"/>
      <c r="D86" s="130">
        <v>200</v>
      </c>
      <c r="E86" s="297">
        <v>658806.21</v>
      </c>
      <c r="F86" s="297"/>
      <c r="G86" s="297">
        <v>658806.21</v>
      </c>
      <c r="H86" s="297"/>
      <c r="I86" s="134"/>
    </row>
    <row r="87" spans="1:9" ht="25.5">
      <c r="A87" s="173" t="s">
        <v>90</v>
      </c>
      <c r="B87" s="274">
        <v>2220000000</v>
      </c>
      <c r="C87" s="274"/>
      <c r="D87" s="130"/>
      <c r="E87" s="300">
        <f>E88</f>
        <v>1483673</v>
      </c>
      <c r="F87" s="300"/>
      <c r="G87" s="300">
        <f>G88</f>
        <v>1483673</v>
      </c>
      <c r="H87" s="300"/>
      <c r="I87" s="134"/>
    </row>
    <row r="88" spans="1:9" ht="21.75" customHeight="1">
      <c r="A88" s="176" t="s">
        <v>83</v>
      </c>
      <c r="B88" s="225">
        <v>2220100000</v>
      </c>
      <c r="C88" s="225"/>
      <c r="D88" s="130"/>
      <c r="E88" s="263">
        <f>E89+E90</f>
        <v>1483673</v>
      </c>
      <c r="F88" s="263"/>
      <c r="G88" s="263">
        <f>G89+G90</f>
        <v>1483673</v>
      </c>
      <c r="H88" s="263"/>
      <c r="I88" s="134"/>
    </row>
    <row r="89" spans="1:9" ht="80.25" customHeight="1">
      <c r="A89" s="212" t="s">
        <v>563</v>
      </c>
      <c r="B89" s="225">
        <v>2220100210</v>
      </c>
      <c r="C89" s="225"/>
      <c r="D89" s="130">
        <v>100</v>
      </c>
      <c r="E89" s="263">
        <v>1400600</v>
      </c>
      <c r="F89" s="263"/>
      <c r="G89" s="263">
        <v>1400600</v>
      </c>
      <c r="H89" s="263"/>
      <c r="I89" s="134"/>
    </row>
    <row r="90" spans="1:9" ht="51">
      <c r="A90" s="176" t="s">
        <v>564</v>
      </c>
      <c r="B90" s="225">
        <v>2220100210</v>
      </c>
      <c r="C90" s="225"/>
      <c r="D90" s="130">
        <v>200</v>
      </c>
      <c r="E90" s="263">
        <v>83073</v>
      </c>
      <c r="F90" s="263"/>
      <c r="G90" s="263">
        <v>83073</v>
      </c>
      <c r="H90" s="263"/>
      <c r="I90" s="134"/>
    </row>
    <row r="91" spans="1:9" ht="25.5">
      <c r="A91" s="177" t="s">
        <v>444</v>
      </c>
      <c r="B91" s="274">
        <v>2240000000</v>
      </c>
      <c r="C91" s="274"/>
      <c r="D91" s="135"/>
      <c r="E91" s="300">
        <f>E92</f>
        <v>300000</v>
      </c>
      <c r="F91" s="300"/>
      <c r="G91" s="300">
        <f>G92</f>
        <v>300000</v>
      </c>
      <c r="H91" s="300"/>
      <c r="I91" s="134"/>
    </row>
    <row r="92" spans="1:9" ht="25.5">
      <c r="A92" s="176" t="s">
        <v>445</v>
      </c>
      <c r="B92" s="225">
        <v>2240100000</v>
      </c>
      <c r="C92" s="225"/>
      <c r="D92" s="130"/>
      <c r="E92" s="263">
        <f>E93</f>
        <v>300000</v>
      </c>
      <c r="F92" s="263"/>
      <c r="G92" s="263">
        <f>G93</f>
        <v>300000</v>
      </c>
      <c r="H92" s="263"/>
      <c r="I92" s="134"/>
    </row>
    <row r="93" spans="1:9" ht="30" customHeight="1">
      <c r="A93" s="176" t="s">
        <v>446</v>
      </c>
      <c r="B93" s="225">
        <v>2240100230</v>
      </c>
      <c r="C93" s="225"/>
      <c r="D93" s="130">
        <v>200</v>
      </c>
      <c r="E93" s="263">
        <v>300000</v>
      </c>
      <c r="F93" s="263"/>
      <c r="G93" s="263">
        <v>300000</v>
      </c>
      <c r="H93" s="263"/>
      <c r="I93" s="134"/>
    </row>
    <row r="94" spans="1:9" ht="25.5">
      <c r="A94" s="177" t="s">
        <v>12</v>
      </c>
      <c r="B94" s="274">
        <v>2300000000</v>
      </c>
      <c r="C94" s="274"/>
      <c r="D94" s="130"/>
      <c r="E94" s="300">
        <f>E95+E99</f>
        <v>530000</v>
      </c>
      <c r="F94" s="300"/>
      <c r="G94" s="300">
        <f>G95+G99</f>
        <v>530000</v>
      </c>
      <c r="H94" s="300"/>
      <c r="I94" s="134"/>
    </row>
    <row r="95" spans="1:9" ht="40.5" customHeight="1">
      <c r="A95" s="172" t="s">
        <v>450</v>
      </c>
      <c r="B95" s="225">
        <v>2310000000</v>
      </c>
      <c r="C95" s="225"/>
      <c r="D95" s="3"/>
      <c r="E95" s="263">
        <f>E96</f>
        <v>330000</v>
      </c>
      <c r="F95" s="263"/>
      <c r="G95" s="263">
        <f>G96</f>
        <v>330000</v>
      </c>
      <c r="H95" s="263"/>
      <c r="I95" s="134"/>
    </row>
    <row r="96" spans="1:9" ht="38.25">
      <c r="A96" s="176" t="s">
        <v>91</v>
      </c>
      <c r="B96" s="225">
        <v>2310100000</v>
      </c>
      <c r="C96" s="225"/>
      <c r="D96" s="3"/>
      <c r="E96" s="263">
        <f>E98+E97</f>
        <v>330000</v>
      </c>
      <c r="F96" s="263"/>
      <c r="G96" s="263">
        <f>G98+G97</f>
        <v>330000</v>
      </c>
      <c r="H96" s="263"/>
      <c r="I96" s="134"/>
    </row>
    <row r="97" spans="1:9" s="214" customFormat="1" ht="66.75" customHeight="1">
      <c r="A97" s="212" t="s">
        <v>683</v>
      </c>
      <c r="B97" s="225">
        <v>2310100240</v>
      </c>
      <c r="C97" s="225"/>
      <c r="D97" s="209">
        <v>100</v>
      </c>
      <c r="E97" s="295">
        <v>50000</v>
      </c>
      <c r="F97" s="296"/>
      <c r="G97" s="295">
        <v>50000</v>
      </c>
      <c r="H97" s="296"/>
      <c r="I97" s="213"/>
    </row>
    <row r="98" spans="1:9" ht="38.25">
      <c r="A98" s="176" t="s">
        <v>565</v>
      </c>
      <c r="B98" s="225">
        <v>2310100240</v>
      </c>
      <c r="C98" s="225"/>
      <c r="D98" s="130">
        <v>200</v>
      </c>
      <c r="E98" s="263">
        <v>280000</v>
      </c>
      <c r="F98" s="263"/>
      <c r="G98" s="263">
        <v>280000</v>
      </c>
      <c r="H98" s="263"/>
      <c r="I98" s="134"/>
    </row>
    <row r="99" spans="1:9" ht="25.5">
      <c r="A99" s="176" t="s">
        <v>345</v>
      </c>
      <c r="B99" s="225">
        <v>2320000000</v>
      </c>
      <c r="C99" s="225"/>
      <c r="D99" s="130"/>
      <c r="E99" s="263">
        <f>E100</f>
        <v>200000</v>
      </c>
      <c r="F99" s="263"/>
      <c r="G99" s="263">
        <f>G100</f>
        <v>200000</v>
      </c>
      <c r="H99" s="263"/>
      <c r="I99" s="134"/>
    </row>
    <row r="100" spans="1:9" ht="25.5">
      <c r="A100" s="176" t="s">
        <v>346</v>
      </c>
      <c r="B100" s="225">
        <v>2320100000</v>
      </c>
      <c r="C100" s="225"/>
      <c r="D100" s="130"/>
      <c r="E100" s="263">
        <f>E101</f>
        <v>200000</v>
      </c>
      <c r="F100" s="263"/>
      <c r="G100" s="263">
        <f>G101</f>
        <v>200000</v>
      </c>
      <c r="H100" s="263"/>
      <c r="I100" s="134"/>
    </row>
    <row r="101" spans="1:9" ht="54.75" customHeight="1">
      <c r="A101" s="176" t="s">
        <v>351</v>
      </c>
      <c r="B101" s="225">
        <v>2320100410</v>
      </c>
      <c r="C101" s="225"/>
      <c r="D101" s="130">
        <v>100</v>
      </c>
      <c r="E101" s="263">
        <v>200000</v>
      </c>
      <c r="F101" s="263"/>
      <c r="G101" s="263">
        <v>200000</v>
      </c>
      <c r="H101" s="263"/>
      <c r="I101" s="134"/>
    </row>
    <row r="102" spans="1:9" ht="25.5">
      <c r="A102" s="177" t="s">
        <v>394</v>
      </c>
      <c r="B102" s="274">
        <v>2400000000</v>
      </c>
      <c r="C102" s="274"/>
      <c r="D102" s="135"/>
      <c r="E102" s="300">
        <f>E103</f>
        <v>500000</v>
      </c>
      <c r="F102" s="300"/>
      <c r="G102" s="300">
        <f>G103</f>
        <v>500000</v>
      </c>
      <c r="H102" s="300"/>
      <c r="I102" s="134"/>
    </row>
    <row r="103" spans="1:9" ht="25.5">
      <c r="A103" s="172" t="s">
        <v>395</v>
      </c>
      <c r="B103" s="225">
        <v>2410000000</v>
      </c>
      <c r="C103" s="225"/>
      <c r="D103" s="130"/>
      <c r="E103" s="263">
        <f>E104</f>
        <v>500000</v>
      </c>
      <c r="F103" s="263"/>
      <c r="G103" s="263">
        <f>G104</f>
        <v>500000</v>
      </c>
      <c r="H103" s="263"/>
      <c r="I103" s="134"/>
    </row>
    <row r="104" spans="1:9" ht="51">
      <c r="A104" s="218" t="s">
        <v>685</v>
      </c>
      <c r="B104" s="225">
        <v>2410100000</v>
      </c>
      <c r="C104" s="225"/>
      <c r="D104" s="130"/>
      <c r="E104" s="263">
        <f>E105+E106+E107</f>
        <v>500000</v>
      </c>
      <c r="F104" s="263"/>
      <c r="G104" s="263">
        <f>G105+G106+G107</f>
        <v>500000</v>
      </c>
      <c r="H104" s="263"/>
      <c r="I104" s="134"/>
    </row>
    <row r="105" spans="1:9" ht="64.5" customHeight="1">
      <c r="A105" s="176" t="s">
        <v>520</v>
      </c>
      <c r="B105" s="225">
        <v>2410160010</v>
      </c>
      <c r="C105" s="225"/>
      <c r="D105" s="130">
        <v>800</v>
      </c>
      <c r="E105" s="263">
        <v>235000</v>
      </c>
      <c r="F105" s="263"/>
      <c r="G105" s="263">
        <v>235000</v>
      </c>
      <c r="H105" s="263"/>
      <c r="I105" s="134"/>
    </row>
    <row r="106" spans="1:9" ht="80.25" customHeight="1">
      <c r="A106" s="176" t="s">
        <v>519</v>
      </c>
      <c r="B106" s="225">
        <v>2410160020</v>
      </c>
      <c r="C106" s="225"/>
      <c r="D106" s="130">
        <v>800</v>
      </c>
      <c r="E106" s="263">
        <v>235000</v>
      </c>
      <c r="F106" s="263"/>
      <c r="G106" s="263">
        <v>235000</v>
      </c>
      <c r="H106" s="263"/>
      <c r="I106" s="134"/>
    </row>
    <row r="107" spans="1:9" ht="54.75" customHeight="1">
      <c r="A107" s="218" t="s">
        <v>521</v>
      </c>
      <c r="B107" s="225">
        <v>2410120200</v>
      </c>
      <c r="C107" s="225"/>
      <c r="D107" s="130">
        <v>800</v>
      </c>
      <c r="E107" s="263">
        <v>30000</v>
      </c>
      <c r="F107" s="263"/>
      <c r="G107" s="263">
        <v>30000</v>
      </c>
      <c r="H107" s="263"/>
      <c r="I107" s="134"/>
    </row>
    <row r="108" spans="1:9" ht="25.5">
      <c r="A108" s="177" t="s">
        <v>434</v>
      </c>
      <c r="B108" s="274">
        <v>2500000000</v>
      </c>
      <c r="C108" s="274"/>
      <c r="D108" s="135"/>
      <c r="E108" s="300">
        <f>E109+E112</f>
        <v>340000</v>
      </c>
      <c r="F108" s="300"/>
      <c r="G108" s="300">
        <f>G109+G112</f>
        <v>340000</v>
      </c>
      <c r="H108" s="300"/>
      <c r="I108" s="134"/>
    </row>
    <row r="109" spans="1:9" ht="25.5">
      <c r="A109" s="172" t="s">
        <v>468</v>
      </c>
      <c r="B109" s="225">
        <v>2510000000</v>
      </c>
      <c r="C109" s="225"/>
      <c r="D109" s="130"/>
      <c r="E109" s="263">
        <f>E110</f>
        <v>190000</v>
      </c>
      <c r="F109" s="263"/>
      <c r="G109" s="263">
        <f>G110</f>
        <v>190000</v>
      </c>
      <c r="H109" s="263"/>
      <c r="I109" s="134"/>
    </row>
    <row r="110" spans="1:9">
      <c r="A110" s="176" t="s">
        <v>86</v>
      </c>
      <c r="B110" s="225">
        <v>2510100000</v>
      </c>
      <c r="C110" s="225"/>
      <c r="D110" s="130"/>
      <c r="E110" s="263">
        <f>E111</f>
        <v>190000</v>
      </c>
      <c r="F110" s="263"/>
      <c r="G110" s="263">
        <f>G111</f>
        <v>190000</v>
      </c>
      <c r="H110" s="263"/>
      <c r="I110" s="134"/>
    </row>
    <row r="111" spans="1:9" ht="51">
      <c r="A111" s="176" t="s">
        <v>566</v>
      </c>
      <c r="B111" s="225">
        <v>2510100450</v>
      </c>
      <c r="C111" s="225"/>
      <c r="D111" s="130">
        <v>200</v>
      </c>
      <c r="E111" s="263">
        <v>190000</v>
      </c>
      <c r="F111" s="263"/>
      <c r="G111" s="263">
        <v>190000</v>
      </c>
      <c r="H111" s="263"/>
      <c r="I111" s="134"/>
    </row>
    <row r="112" spans="1:9" ht="38.25">
      <c r="A112" s="176" t="s">
        <v>435</v>
      </c>
      <c r="B112" s="225">
        <v>2520000000</v>
      </c>
      <c r="C112" s="225"/>
      <c r="D112" s="130"/>
      <c r="E112" s="263">
        <f>E113</f>
        <v>150000</v>
      </c>
      <c r="F112" s="263"/>
      <c r="G112" s="263">
        <f>G113</f>
        <v>150000</v>
      </c>
      <c r="H112" s="263"/>
      <c r="I112" s="134"/>
    </row>
    <row r="113" spans="1:9" ht="25.5">
      <c r="A113" s="176" t="s">
        <v>464</v>
      </c>
      <c r="B113" s="225">
        <v>2520100000</v>
      </c>
      <c r="C113" s="225"/>
      <c r="D113" s="130"/>
      <c r="E113" s="263">
        <f>E114+E115+E116</f>
        <v>150000</v>
      </c>
      <c r="F113" s="263"/>
      <c r="G113" s="263">
        <f>G114+G115+G116</f>
        <v>150000</v>
      </c>
      <c r="H113" s="263"/>
      <c r="I113" s="134"/>
    </row>
    <row r="114" spans="1:9" ht="38.25">
      <c r="A114" s="176" t="s">
        <v>238</v>
      </c>
      <c r="B114" s="225">
        <v>2520100500</v>
      </c>
      <c r="C114" s="225"/>
      <c r="D114" s="130">
        <v>200</v>
      </c>
      <c r="E114" s="263">
        <v>20000</v>
      </c>
      <c r="F114" s="263"/>
      <c r="G114" s="263">
        <v>20000</v>
      </c>
      <c r="H114" s="263"/>
      <c r="I114" s="134"/>
    </row>
    <row r="115" spans="1:9" ht="38.25">
      <c r="A115" s="176" t="s">
        <v>469</v>
      </c>
      <c r="B115" s="225">
        <v>2520100510</v>
      </c>
      <c r="C115" s="225"/>
      <c r="D115" s="130">
        <v>200</v>
      </c>
      <c r="E115" s="263">
        <v>120000</v>
      </c>
      <c r="F115" s="263"/>
      <c r="G115" s="263">
        <v>120000</v>
      </c>
      <c r="H115" s="263"/>
      <c r="I115" s="134"/>
    </row>
    <row r="116" spans="1:9" ht="40.5" customHeight="1">
      <c r="A116" s="176" t="s">
        <v>451</v>
      </c>
      <c r="B116" s="225">
        <v>2520100520</v>
      </c>
      <c r="C116" s="225"/>
      <c r="D116" s="130">
        <v>200</v>
      </c>
      <c r="E116" s="263">
        <v>10000</v>
      </c>
      <c r="F116" s="263"/>
      <c r="G116" s="263">
        <v>10000</v>
      </c>
      <c r="H116" s="263"/>
      <c r="I116" s="134"/>
    </row>
    <row r="117" spans="1:9" ht="25.5">
      <c r="A117" s="177" t="s">
        <v>452</v>
      </c>
      <c r="B117" s="274">
        <v>2600000000</v>
      </c>
      <c r="C117" s="274"/>
      <c r="D117" s="135"/>
      <c r="E117" s="300">
        <f>E118+E121</f>
        <v>1014668.57</v>
      </c>
      <c r="F117" s="300"/>
      <c r="G117" s="300">
        <f>G118+G121</f>
        <v>1014668.57</v>
      </c>
      <c r="H117" s="300"/>
      <c r="I117" s="134"/>
    </row>
    <row r="118" spans="1:9" ht="25.5">
      <c r="A118" s="176" t="s">
        <v>567</v>
      </c>
      <c r="B118" s="225">
        <v>2610000000</v>
      </c>
      <c r="C118" s="225"/>
      <c r="D118" s="59"/>
      <c r="E118" s="263">
        <f>E119</f>
        <v>80000</v>
      </c>
      <c r="F118" s="263"/>
      <c r="G118" s="263">
        <f>G119</f>
        <v>80000</v>
      </c>
      <c r="H118" s="263"/>
      <c r="I118" s="134"/>
    </row>
    <row r="119" spans="1:9" ht="26.25" customHeight="1">
      <c r="A119" s="176" t="s">
        <v>470</v>
      </c>
      <c r="B119" s="225">
        <v>2610100000</v>
      </c>
      <c r="C119" s="225"/>
      <c r="D119" s="130"/>
      <c r="E119" s="263">
        <f>E120</f>
        <v>80000</v>
      </c>
      <c r="F119" s="263"/>
      <c r="G119" s="263">
        <f>G120</f>
        <v>80000</v>
      </c>
      <c r="H119" s="263"/>
      <c r="I119" s="134"/>
    </row>
    <row r="120" spans="1:9" ht="51">
      <c r="A120" s="176" t="s">
        <v>398</v>
      </c>
      <c r="B120" s="225">
        <v>2610100550</v>
      </c>
      <c r="C120" s="225"/>
      <c r="D120" s="130">
        <v>200</v>
      </c>
      <c r="E120" s="263">
        <v>80000</v>
      </c>
      <c r="F120" s="263"/>
      <c r="G120" s="263">
        <v>80000</v>
      </c>
      <c r="H120" s="263"/>
      <c r="I120" s="134"/>
    </row>
    <row r="121" spans="1:9" ht="25.5">
      <c r="A121" s="172" t="s">
        <v>568</v>
      </c>
      <c r="B121" s="225">
        <v>2620000000</v>
      </c>
      <c r="C121" s="225"/>
      <c r="D121" s="130"/>
      <c r="E121" s="263">
        <f>E122</f>
        <v>934668.57</v>
      </c>
      <c r="F121" s="263"/>
      <c r="G121" s="263">
        <f>G122</f>
        <v>934668.57</v>
      </c>
      <c r="H121" s="263"/>
      <c r="I121" s="134"/>
    </row>
    <row r="122" spans="1:9" ht="38.25">
      <c r="A122" s="176" t="s">
        <v>393</v>
      </c>
      <c r="B122" s="225">
        <v>2620100000</v>
      </c>
      <c r="C122" s="225"/>
      <c r="D122" s="130"/>
      <c r="E122" s="263">
        <f>E123</f>
        <v>934668.57</v>
      </c>
      <c r="F122" s="263"/>
      <c r="G122" s="263">
        <f>G123</f>
        <v>934668.57</v>
      </c>
      <c r="H122" s="263"/>
      <c r="I122" s="134"/>
    </row>
    <row r="123" spans="1:9" ht="42.75" customHeight="1">
      <c r="A123" s="176" t="s">
        <v>355</v>
      </c>
      <c r="B123" s="225" t="s">
        <v>453</v>
      </c>
      <c r="C123" s="225"/>
      <c r="D123" s="130">
        <v>400</v>
      </c>
      <c r="E123" s="263">
        <v>934668.57</v>
      </c>
      <c r="F123" s="263"/>
      <c r="G123" s="263">
        <v>934668.57</v>
      </c>
      <c r="H123" s="263"/>
      <c r="I123" s="134"/>
    </row>
    <row r="124" spans="1:9" ht="25.5">
      <c r="A124" s="177" t="s">
        <v>396</v>
      </c>
      <c r="B124" s="274">
        <v>2700000000</v>
      </c>
      <c r="C124" s="274"/>
      <c r="D124" s="135"/>
      <c r="E124" s="300">
        <f>E125+E128+E131+E134</f>
        <v>8089270</v>
      </c>
      <c r="F124" s="300"/>
      <c r="G124" s="300">
        <f>G125+G128+G131+G134</f>
        <v>8659140</v>
      </c>
      <c r="H124" s="300"/>
      <c r="I124" s="134"/>
    </row>
    <row r="125" spans="1:9" ht="42" customHeight="1">
      <c r="A125" s="176" t="s">
        <v>117</v>
      </c>
      <c r="B125" s="225">
        <v>2710000000</v>
      </c>
      <c r="C125" s="225"/>
      <c r="D125" s="130"/>
      <c r="E125" s="263">
        <f>E126</f>
        <v>2303000</v>
      </c>
      <c r="F125" s="263"/>
      <c r="G125" s="263">
        <f>G126</f>
        <v>2303000</v>
      </c>
      <c r="H125" s="263"/>
      <c r="I125" s="134"/>
    </row>
    <row r="126" spans="1:9" ht="29.25" customHeight="1">
      <c r="A126" s="176" t="s">
        <v>118</v>
      </c>
      <c r="B126" s="225">
        <v>2710100000</v>
      </c>
      <c r="C126" s="225"/>
      <c r="D126" s="130"/>
      <c r="E126" s="263">
        <f>E127</f>
        <v>2303000</v>
      </c>
      <c r="F126" s="263"/>
      <c r="G126" s="263">
        <f>G127</f>
        <v>2303000</v>
      </c>
      <c r="H126" s="263"/>
      <c r="I126" s="134"/>
    </row>
    <row r="127" spans="1:9" ht="52.5" customHeight="1">
      <c r="A127" s="187" t="s">
        <v>397</v>
      </c>
      <c r="B127" s="225">
        <v>2710120400</v>
      </c>
      <c r="C127" s="225"/>
      <c r="D127" s="130">
        <v>200</v>
      </c>
      <c r="E127" s="263">
        <v>2303000</v>
      </c>
      <c r="F127" s="263"/>
      <c r="G127" s="263">
        <v>2303000</v>
      </c>
      <c r="H127" s="263"/>
      <c r="I127" s="134"/>
    </row>
    <row r="128" spans="1:9" ht="40.5" customHeight="1">
      <c r="A128" s="187" t="s">
        <v>119</v>
      </c>
      <c r="B128" s="225">
        <v>2720000000</v>
      </c>
      <c r="C128" s="225"/>
      <c r="D128" s="130"/>
      <c r="E128" s="263">
        <f>E129</f>
        <v>5501270</v>
      </c>
      <c r="F128" s="263"/>
      <c r="G128" s="263">
        <f>G129</f>
        <v>6071140</v>
      </c>
      <c r="H128" s="263"/>
      <c r="I128" s="134"/>
    </row>
    <row r="129" spans="1:9" ht="38.25">
      <c r="A129" s="176" t="s">
        <v>120</v>
      </c>
      <c r="B129" s="225">
        <v>2720100000</v>
      </c>
      <c r="C129" s="225"/>
      <c r="D129" s="130"/>
      <c r="E129" s="263">
        <f>E130</f>
        <v>5501270</v>
      </c>
      <c r="F129" s="263"/>
      <c r="G129" s="263">
        <f>G130</f>
        <v>6071140</v>
      </c>
      <c r="H129" s="263"/>
      <c r="I129" s="134"/>
    </row>
    <row r="130" spans="1:9" ht="67.5" customHeight="1">
      <c r="A130" s="187" t="s">
        <v>399</v>
      </c>
      <c r="B130" s="225">
        <v>2720120410</v>
      </c>
      <c r="C130" s="225"/>
      <c r="D130" s="130">
        <v>200</v>
      </c>
      <c r="E130" s="263">
        <v>5501270</v>
      </c>
      <c r="F130" s="263"/>
      <c r="G130" s="263">
        <v>6071140</v>
      </c>
      <c r="H130" s="263"/>
      <c r="I130" s="134"/>
    </row>
    <row r="131" spans="1:9" ht="26.25" customHeight="1">
      <c r="A131" s="176" t="s">
        <v>400</v>
      </c>
      <c r="B131" s="225">
        <v>2730000000</v>
      </c>
      <c r="C131" s="225"/>
      <c r="D131" s="130"/>
      <c r="E131" s="263">
        <f>E132</f>
        <v>35000</v>
      </c>
      <c r="F131" s="263"/>
      <c r="G131" s="263">
        <f>G132</f>
        <v>35000</v>
      </c>
      <c r="H131" s="263"/>
      <c r="I131" s="134"/>
    </row>
    <row r="132" spans="1:9" ht="27.75" customHeight="1">
      <c r="A132" s="176" t="s">
        <v>401</v>
      </c>
      <c r="B132" s="225">
        <v>2730100000</v>
      </c>
      <c r="C132" s="225"/>
      <c r="D132" s="130"/>
      <c r="E132" s="263">
        <f>E133</f>
        <v>35000</v>
      </c>
      <c r="F132" s="263"/>
      <c r="G132" s="263">
        <f>G133</f>
        <v>35000</v>
      </c>
      <c r="H132" s="263"/>
      <c r="I132" s="134"/>
    </row>
    <row r="133" spans="1:9" ht="51">
      <c r="A133" s="176" t="s">
        <v>402</v>
      </c>
      <c r="B133" s="225">
        <v>2730100600</v>
      </c>
      <c r="C133" s="225"/>
      <c r="D133" s="130">
        <v>200</v>
      </c>
      <c r="E133" s="263">
        <v>35000</v>
      </c>
      <c r="F133" s="263"/>
      <c r="G133" s="263">
        <v>35000</v>
      </c>
      <c r="H133" s="263"/>
      <c r="I133" s="134"/>
    </row>
    <row r="134" spans="1:9" ht="29.25" customHeight="1">
      <c r="A134" s="176" t="s">
        <v>465</v>
      </c>
      <c r="B134" s="225">
        <v>2740000000</v>
      </c>
      <c r="C134" s="225"/>
      <c r="D134" s="130"/>
      <c r="E134" s="263">
        <f>E135</f>
        <v>250000</v>
      </c>
      <c r="F134" s="263"/>
      <c r="G134" s="263">
        <f>G135</f>
        <v>250000</v>
      </c>
      <c r="H134" s="263"/>
      <c r="I134" s="134"/>
    </row>
    <row r="135" spans="1:9" ht="26.25" customHeight="1">
      <c r="A135" s="176" t="s">
        <v>466</v>
      </c>
      <c r="B135" s="225">
        <v>2740100000</v>
      </c>
      <c r="C135" s="225"/>
      <c r="D135" s="130"/>
      <c r="E135" s="263">
        <f>E136</f>
        <v>250000</v>
      </c>
      <c r="F135" s="263"/>
      <c r="G135" s="263">
        <f>G136</f>
        <v>250000</v>
      </c>
      <c r="H135" s="263"/>
      <c r="I135" s="134"/>
    </row>
    <row r="136" spans="1:9" ht="95.25" customHeight="1">
      <c r="A136" s="176" t="s">
        <v>467</v>
      </c>
      <c r="B136" s="225">
        <v>2740100610</v>
      </c>
      <c r="C136" s="225"/>
      <c r="D136" s="130">
        <v>200</v>
      </c>
      <c r="E136" s="263">
        <v>250000</v>
      </c>
      <c r="F136" s="263"/>
      <c r="G136" s="263">
        <v>250000</v>
      </c>
      <c r="H136" s="263"/>
      <c r="I136" s="134"/>
    </row>
    <row r="137" spans="1:9" ht="38.25">
      <c r="A137" s="176" t="s">
        <v>599</v>
      </c>
      <c r="B137" s="274">
        <v>2800000000</v>
      </c>
      <c r="C137" s="274"/>
      <c r="D137" s="130"/>
      <c r="E137" s="300">
        <f>E138+E141+E147+E151+E154+E158+E161</f>
        <v>13515610</v>
      </c>
      <c r="F137" s="300"/>
      <c r="G137" s="300">
        <f>G138+G141+G147+G151+G154+G158+G161</f>
        <v>13515610</v>
      </c>
      <c r="H137" s="300"/>
      <c r="I137" s="134"/>
    </row>
    <row r="138" spans="1:9" ht="25.5">
      <c r="A138" s="176" t="s">
        <v>121</v>
      </c>
      <c r="B138" s="225">
        <v>2830000000</v>
      </c>
      <c r="C138" s="225"/>
      <c r="D138" s="130"/>
      <c r="E138" s="263">
        <f>E139</f>
        <v>337710</v>
      </c>
      <c r="F138" s="263"/>
      <c r="G138" s="263">
        <f>G139</f>
        <v>337710</v>
      </c>
      <c r="H138" s="263"/>
      <c r="I138" s="134"/>
    </row>
    <row r="139" spans="1:9" ht="25.5">
      <c r="A139" s="176" t="s">
        <v>403</v>
      </c>
      <c r="B139" s="225">
        <v>2830100000</v>
      </c>
      <c r="C139" s="225"/>
      <c r="D139" s="130"/>
      <c r="E139" s="263">
        <f>E140</f>
        <v>337710</v>
      </c>
      <c r="F139" s="263"/>
      <c r="G139" s="263">
        <f>G140</f>
        <v>337710</v>
      </c>
      <c r="H139" s="263"/>
      <c r="I139" s="134"/>
    </row>
    <row r="140" spans="1:9" ht="44.25" customHeight="1">
      <c r="A140" s="176" t="s">
        <v>404</v>
      </c>
      <c r="B140" s="225">
        <v>2830140020</v>
      </c>
      <c r="C140" s="225"/>
      <c r="D140" s="130">
        <v>400</v>
      </c>
      <c r="E140" s="263">
        <v>337710</v>
      </c>
      <c r="F140" s="263"/>
      <c r="G140" s="263">
        <v>337710</v>
      </c>
      <c r="H140" s="263"/>
      <c r="I140" s="134"/>
    </row>
    <row r="141" spans="1:9" ht="38.25">
      <c r="A141" s="176" t="s">
        <v>405</v>
      </c>
      <c r="B141" s="225">
        <v>2850000000</v>
      </c>
      <c r="C141" s="225"/>
      <c r="D141" s="130"/>
      <c r="E141" s="263">
        <f>E142+E145</f>
        <v>2267100</v>
      </c>
      <c r="F141" s="263"/>
      <c r="G141" s="263">
        <f>G142+G145</f>
        <v>2267100</v>
      </c>
      <c r="H141" s="263"/>
      <c r="I141" s="134"/>
    </row>
    <row r="142" spans="1:9" ht="21" customHeight="1">
      <c r="A142" s="176" t="s">
        <v>125</v>
      </c>
      <c r="B142" s="225">
        <v>2850100000</v>
      </c>
      <c r="C142" s="225"/>
      <c r="D142" s="130"/>
      <c r="E142" s="263">
        <f>E143+E144</f>
        <v>1723100</v>
      </c>
      <c r="F142" s="263"/>
      <c r="G142" s="263">
        <f>G143+G144</f>
        <v>1723100</v>
      </c>
      <c r="H142" s="263"/>
      <c r="I142" s="134"/>
    </row>
    <row r="143" spans="1:9" ht="41.25" customHeight="1">
      <c r="A143" s="176" t="s">
        <v>406</v>
      </c>
      <c r="B143" s="225">
        <v>2850120530</v>
      </c>
      <c r="C143" s="225"/>
      <c r="D143" s="130">
        <v>200</v>
      </c>
      <c r="E143" s="263">
        <v>879900</v>
      </c>
      <c r="F143" s="263"/>
      <c r="G143" s="263">
        <v>879900</v>
      </c>
      <c r="H143" s="263"/>
      <c r="I143" s="134"/>
    </row>
    <row r="144" spans="1:9" ht="38.25">
      <c r="A144" s="176" t="s">
        <v>127</v>
      </c>
      <c r="B144" s="225">
        <v>2850120540</v>
      </c>
      <c r="C144" s="225"/>
      <c r="D144" s="130">
        <v>200</v>
      </c>
      <c r="E144" s="263">
        <v>843200</v>
      </c>
      <c r="F144" s="263"/>
      <c r="G144" s="263">
        <v>843200</v>
      </c>
      <c r="H144" s="263"/>
      <c r="I144" s="134"/>
    </row>
    <row r="145" spans="1:9" ht="51">
      <c r="A145" s="176" t="s">
        <v>347</v>
      </c>
      <c r="B145" s="225">
        <v>2850200000</v>
      </c>
      <c r="C145" s="225"/>
      <c r="D145" s="130"/>
      <c r="E145" s="263">
        <f>E146</f>
        <v>544000</v>
      </c>
      <c r="F145" s="263"/>
      <c r="G145" s="263">
        <f>G146</f>
        <v>544000</v>
      </c>
      <c r="H145" s="263"/>
      <c r="I145" s="134"/>
    </row>
    <row r="146" spans="1:9" ht="55.5" customHeight="1">
      <c r="A146" s="176" t="s">
        <v>348</v>
      </c>
      <c r="B146" s="225">
        <v>2850260200</v>
      </c>
      <c r="C146" s="225"/>
      <c r="D146" s="130">
        <v>800</v>
      </c>
      <c r="E146" s="263">
        <v>544000</v>
      </c>
      <c r="F146" s="263"/>
      <c r="G146" s="263">
        <v>544000</v>
      </c>
      <c r="H146" s="263"/>
      <c r="I146" s="134"/>
    </row>
    <row r="147" spans="1:9" ht="25.5">
      <c r="A147" s="176" t="s">
        <v>122</v>
      </c>
      <c r="B147" s="225">
        <v>2860000000</v>
      </c>
      <c r="C147" s="225"/>
      <c r="D147" s="130"/>
      <c r="E147" s="263">
        <f>E148</f>
        <v>887900</v>
      </c>
      <c r="F147" s="263"/>
      <c r="G147" s="263">
        <f>G148</f>
        <v>887900</v>
      </c>
      <c r="H147" s="263"/>
      <c r="I147" s="134"/>
    </row>
    <row r="148" spans="1:9" ht="25.5">
      <c r="A148" s="176" t="s">
        <v>138</v>
      </c>
      <c r="B148" s="225">
        <v>2860100000</v>
      </c>
      <c r="C148" s="225"/>
      <c r="D148" s="130"/>
      <c r="E148" s="263">
        <f>E149+E150</f>
        <v>887900</v>
      </c>
      <c r="F148" s="263"/>
      <c r="G148" s="263">
        <f>G149+G150</f>
        <v>887900</v>
      </c>
      <c r="H148" s="263"/>
      <c r="I148" s="134"/>
    </row>
    <row r="149" spans="1:9" ht="38.25">
      <c r="A149" s="176" t="s">
        <v>233</v>
      </c>
      <c r="B149" s="225">
        <v>2860120550</v>
      </c>
      <c r="C149" s="225"/>
      <c r="D149" s="130">
        <v>200</v>
      </c>
      <c r="E149" s="263">
        <v>529100</v>
      </c>
      <c r="F149" s="263"/>
      <c r="G149" s="263">
        <v>529100</v>
      </c>
      <c r="H149" s="263"/>
      <c r="I149" s="134"/>
    </row>
    <row r="150" spans="1:9" ht="29.25" customHeight="1">
      <c r="A150" s="176" t="s">
        <v>234</v>
      </c>
      <c r="B150" s="225">
        <v>2860120560</v>
      </c>
      <c r="C150" s="225"/>
      <c r="D150" s="130">
        <v>200</v>
      </c>
      <c r="E150" s="263">
        <v>358800</v>
      </c>
      <c r="F150" s="263"/>
      <c r="G150" s="263">
        <v>358800</v>
      </c>
      <c r="H150" s="263"/>
      <c r="I150" s="134"/>
    </row>
    <row r="151" spans="1:9" ht="26.25" customHeight="1">
      <c r="A151" s="176" t="s">
        <v>600</v>
      </c>
      <c r="B151" s="225">
        <v>2870000000</v>
      </c>
      <c r="C151" s="225"/>
      <c r="D151" s="130"/>
      <c r="E151" s="263">
        <f>E152</f>
        <v>9362300</v>
      </c>
      <c r="F151" s="263"/>
      <c r="G151" s="263">
        <f>G152</f>
        <v>9362300</v>
      </c>
      <c r="H151" s="263"/>
      <c r="I151" s="134"/>
    </row>
    <row r="152" spans="1:9" ht="25.5" customHeight="1">
      <c r="A152" s="176" t="s">
        <v>601</v>
      </c>
      <c r="B152" s="225">
        <v>2870100000</v>
      </c>
      <c r="C152" s="225"/>
      <c r="D152" s="130"/>
      <c r="E152" s="263">
        <f>E153</f>
        <v>9362300</v>
      </c>
      <c r="F152" s="263"/>
      <c r="G152" s="263">
        <f>G153</f>
        <v>9362300</v>
      </c>
      <c r="H152" s="263"/>
      <c r="I152" s="134"/>
    </row>
    <row r="153" spans="1:9" ht="67.5" customHeight="1">
      <c r="A153" s="176" t="s">
        <v>504</v>
      </c>
      <c r="B153" s="225">
        <v>2870160240</v>
      </c>
      <c r="C153" s="225"/>
      <c r="D153" s="130">
        <v>800</v>
      </c>
      <c r="E153" s="263">
        <v>9362300</v>
      </c>
      <c r="F153" s="263"/>
      <c r="G153" s="263">
        <v>9362300</v>
      </c>
      <c r="H153" s="263"/>
      <c r="I153" s="134"/>
    </row>
    <row r="154" spans="1:9" ht="25.5">
      <c r="A154" s="176" t="s">
        <v>124</v>
      </c>
      <c r="B154" s="225">
        <v>2880000000</v>
      </c>
      <c r="C154" s="225"/>
      <c r="D154" s="130"/>
      <c r="E154" s="263">
        <f>E155</f>
        <v>200000</v>
      </c>
      <c r="F154" s="263"/>
      <c r="G154" s="263">
        <f>G155</f>
        <v>200000</v>
      </c>
      <c r="H154" s="263"/>
      <c r="I154" s="134"/>
    </row>
    <row r="155" spans="1:9" ht="21.75" customHeight="1">
      <c r="A155" s="176" t="s">
        <v>407</v>
      </c>
      <c r="B155" s="225">
        <v>2880100000</v>
      </c>
      <c r="C155" s="225"/>
      <c r="D155" s="130"/>
      <c r="E155" s="263">
        <f>E156+E157</f>
        <v>200000</v>
      </c>
      <c r="F155" s="263"/>
      <c r="G155" s="263">
        <f>G156+G157</f>
        <v>200000</v>
      </c>
      <c r="H155" s="263"/>
      <c r="I155" s="134"/>
    </row>
    <row r="156" spans="1:9" ht="38.25">
      <c r="A156" s="176" t="s">
        <v>235</v>
      </c>
      <c r="B156" s="225">
        <v>2880120580</v>
      </c>
      <c r="C156" s="225"/>
      <c r="D156" s="130">
        <v>200</v>
      </c>
      <c r="E156" s="263">
        <v>150000</v>
      </c>
      <c r="F156" s="263"/>
      <c r="G156" s="263">
        <v>150000</v>
      </c>
      <c r="H156" s="263"/>
      <c r="I156" s="134"/>
    </row>
    <row r="157" spans="1:9" ht="38.25">
      <c r="A157" s="176" t="s">
        <v>236</v>
      </c>
      <c r="B157" s="225">
        <v>2880120590</v>
      </c>
      <c r="C157" s="225"/>
      <c r="D157" s="130">
        <v>200</v>
      </c>
      <c r="E157" s="263">
        <v>50000</v>
      </c>
      <c r="F157" s="263"/>
      <c r="G157" s="263">
        <v>50000</v>
      </c>
      <c r="H157" s="263"/>
      <c r="I157" s="134"/>
    </row>
    <row r="158" spans="1:9" ht="27" customHeight="1">
      <c r="A158" s="176" t="s">
        <v>408</v>
      </c>
      <c r="B158" s="225">
        <v>2890000000</v>
      </c>
      <c r="C158" s="225"/>
      <c r="D158" s="130"/>
      <c r="E158" s="263">
        <f>E159</f>
        <v>100000</v>
      </c>
      <c r="F158" s="263"/>
      <c r="G158" s="263">
        <f>G159</f>
        <v>100000</v>
      </c>
      <c r="H158" s="263"/>
      <c r="I158" s="134"/>
    </row>
    <row r="159" spans="1:9" ht="20.25" customHeight="1">
      <c r="A159" s="176" t="s">
        <v>142</v>
      </c>
      <c r="B159" s="225">
        <v>2890100000</v>
      </c>
      <c r="C159" s="225"/>
      <c r="D159" s="130"/>
      <c r="E159" s="263">
        <f>E160</f>
        <v>100000</v>
      </c>
      <c r="F159" s="263"/>
      <c r="G159" s="263">
        <f>G160</f>
        <v>100000</v>
      </c>
      <c r="H159" s="263"/>
      <c r="I159" s="134"/>
    </row>
    <row r="160" spans="1:9" ht="40.5" customHeight="1">
      <c r="A160" s="176" t="s">
        <v>409</v>
      </c>
      <c r="B160" s="225">
        <v>2890120600</v>
      </c>
      <c r="C160" s="225"/>
      <c r="D160" s="130">
        <v>200</v>
      </c>
      <c r="E160" s="263">
        <v>100000</v>
      </c>
      <c r="F160" s="263"/>
      <c r="G160" s="263">
        <v>100000</v>
      </c>
      <c r="H160" s="263"/>
      <c r="I160" s="134"/>
    </row>
    <row r="161" spans="1:9" ht="68.25" customHeight="1">
      <c r="A161" s="176" t="s">
        <v>410</v>
      </c>
      <c r="B161" s="225" t="s">
        <v>411</v>
      </c>
      <c r="C161" s="225"/>
      <c r="D161" s="130"/>
      <c r="E161" s="263">
        <f>E162</f>
        <v>360600</v>
      </c>
      <c r="F161" s="263"/>
      <c r="G161" s="263">
        <f>G162</f>
        <v>360600</v>
      </c>
      <c r="H161" s="263"/>
      <c r="I161" s="134"/>
    </row>
    <row r="162" spans="1:9" ht="31.5" customHeight="1">
      <c r="A162" s="176" t="s">
        <v>123</v>
      </c>
      <c r="B162" s="225" t="s">
        <v>412</v>
      </c>
      <c r="C162" s="225"/>
      <c r="D162" s="130"/>
      <c r="E162" s="263">
        <f>E163</f>
        <v>360600</v>
      </c>
      <c r="F162" s="263"/>
      <c r="G162" s="263">
        <f>G163</f>
        <v>360600</v>
      </c>
      <c r="H162" s="263"/>
      <c r="I162" s="134"/>
    </row>
    <row r="163" spans="1:9" ht="32.25" customHeight="1">
      <c r="A163" s="176" t="s">
        <v>144</v>
      </c>
      <c r="B163" s="225" t="s">
        <v>413</v>
      </c>
      <c r="C163" s="225"/>
      <c r="D163" s="130">
        <v>200</v>
      </c>
      <c r="E163" s="263">
        <v>360600</v>
      </c>
      <c r="F163" s="263"/>
      <c r="G163" s="263">
        <v>360600</v>
      </c>
      <c r="H163" s="263"/>
      <c r="I163" s="134"/>
    </row>
    <row r="164" spans="1:9" ht="38.25">
      <c r="A164" s="176" t="s">
        <v>569</v>
      </c>
      <c r="B164" s="274">
        <v>2900000000</v>
      </c>
      <c r="C164" s="274"/>
      <c r="D164" s="130"/>
      <c r="E164" s="300">
        <f>E165+E171</f>
        <v>4398982.0600000005</v>
      </c>
      <c r="F164" s="300"/>
      <c r="G164" s="300">
        <f>G165+G171</f>
        <v>2243679.58</v>
      </c>
      <c r="H164" s="300"/>
      <c r="I164" s="134"/>
    </row>
    <row r="165" spans="1:9" ht="25.5">
      <c r="A165" s="176" t="s">
        <v>570</v>
      </c>
      <c r="B165" s="225">
        <v>2910000000</v>
      </c>
      <c r="C165" s="225"/>
      <c r="D165" s="130"/>
      <c r="E165" s="263">
        <f>E166+E169</f>
        <v>1398982.06</v>
      </c>
      <c r="F165" s="263"/>
      <c r="G165" s="263">
        <f>G166+G169</f>
        <v>1565679.58</v>
      </c>
      <c r="H165" s="263"/>
      <c r="I165" s="134"/>
    </row>
    <row r="166" spans="1:9" ht="30.75" customHeight="1">
      <c r="A166" s="176" t="s">
        <v>511</v>
      </c>
      <c r="B166" s="225">
        <v>2910100000</v>
      </c>
      <c r="C166" s="225"/>
      <c r="D166" s="130"/>
      <c r="E166" s="263">
        <f>E167+E168</f>
        <v>1248982.06</v>
      </c>
      <c r="F166" s="263"/>
      <c r="G166" s="263">
        <f>G167+G168</f>
        <v>1415679.58</v>
      </c>
      <c r="H166" s="263"/>
      <c r="I166" s="134"/>
    </row>
    <row r="167" spans="1:9" ht="30" customHeight="1">
      <c r="A167" s="176" t="s">
        <v>571</v>
      </c>
      <c r="B167" s="225">
        <v>2910120700</v>
      </c>
      <c r="C167" s="225"/>
      <c r="D167" s="130">
        <v>200</v>
      </c>
      <c r="E167" s="263">
        <v>550000</v>
      </c>
      <c r="F167" s="263"/>
      <c r="G167" s="263">
        <v>550000</v>
      </c>
      <c r="H167" s="263"/>
      <c r="I167" s="134"/>
    </row>
    <row r="168" spans="1:9" s="196" customFormat="1" ht="39" customHeight="1">
      <c r="A168" s="198" t="s">
        <v>666</v>
      </c>
      <c r="B168" s="225" t="s">
        <v>649</v>
      </c>
      <c r="C168" s="225"/>
      <c r="D168" s="193">
        <v>200</v>
      </c>
      <c r="E168" s="295">
        <v>698982.06</v>
      </c>
      <c r="F168" s="296"/>
      <c r="G168" s="295">
        <v>865679.58</v>
      </c>
      <c r="H168" s="296"/>
      <c r="I168" s="195"/>
    </row>
    <row r="169" spans="1:9">
      <c r="A169" s="176" t="s">
        <v>497</v>
      </c>
      <c r="B169" s="225">
        <v>2910200000</v>
      </c>
      <c r="C169" s="225"/>
      <c r="D169" s="130"/>
      <c r="E169" s="263">
        <f>E170</f>
        <v>150000</v>
      </c>
      <c r="F169" s="263"/>
      <c r="G169" s="263">
        <f>G170</f>
        <v>150000</v>
      </c>
      <c r="H169" s="263"/>
      <c r="I169" s="134"/>
    </row>
    <row r="170" spans="1:9" ht="29.25" customHeight="1">
      <c r="A170" s="176" t="s">
        <v>572</v>
      </c>
      <c r="B170" s="225">
        <v>2910220710</v>
      </c>
      <c r="C170" s="225"/>
      <c r="D170" s="130">
        <v>200</v>
      </c>
      <c r="E170" s="263">
        <v>150000</v>
      </c>
      <c r="F170" s="263"/>
      <c r="G170" s="263">
        <v>150000</v>
      </c>
      <c r="H170" s="263"/>
      <c r="I170" s="134"/>
    </row>
    <row r="171" spans="1:9">
      <c r="A171" s="290" t="s">
        <v>669</v>
      </c>
      <c r="B171" s="225">
        <v>2920000000</v>
      </c>
      <c r="C171" s="225"/>
      <c r="D171" s="225"/>
      <c r="E171" s="263">
        <f>E173</f>
        <v>3000000</v>
      </c>
      <c r="F171" s="263"/>
      <c r="G171" s="263">
        <f>G173</f>
        <v>678000</v>
      </c>
      <c r="H171" s="263"/>
      <c r="I171" s="258"/>
    </row>
    <row r="172" spans="1:9">
      <c r="A172" s="291"/>
      <c r="B172" s="225"/>
      <c r="C172" s="225"/>
      <c r="D172" s="225"/>
      <c r="E172" s="263"/>
      <c r="F172" s="263"/>
      <c r="G172" s="263"/>
      <c r="H172" s="263"/>
      <c r="I172" s="258"/>
    </row>
    <row r="173" spans="1:9" ht="25.5">
      <c r="A173" s="176" t="s">
        <v>455</v>
      </c>
      <c r="B173" s="225">
        <v>2920200000</v>
      </c>
      <c r="C173" s="225"/>
      <c r="D173" s="130"/>
      <c r="E173" s="263">
        <f>E174+E175</f>
        <v>3000000</v>
      </c>
      <c r="F173" s="263"/>
      <c r="G173" s="263">
        <f>G174+G175</f>
        <v>678000</v>
      </c>
      <c r="H173" s="263"/>
      <c r="I173" s="134"/>
    </row>
    <row r="174" spans="1:9" ht="38.25">
      <c r="A174" s="176" t="s">
        <v>574</v>
      </c>
      <c r="B174" s="225">
        <v>2920220750</v>
      </c>
      <c r="C174" s="225"/>
      <c r="D174" s="130">
        <v>200</v>
      </c>
      <c r="E174" s="263">
        <v>2600000</v>
      </c>
      <c r="F174" s="263"/>
      <c r="G174" s="263">
        <v>278000</v>
      </c>
      <c r="H174" s="263"/>
      <c r="I174" s="134"/>
    </row>
    <row r="175" spans="1:9" ht="54.75" customHeight="1">
      <c r="A175" s="176" t="s">
        <v>575</v>
      </c>
      <c r="B175" s="225">
        <v>2920220760</v>
      </c>
      <c r="C175" s="225"/>
      <c r="D175" s="130">
        <v>200</v>
      </c>
      <c r="E175" s="263">
        <v>400000</v>
      </c>
      <c r="F175" s="263"/>
      <c r="G175" s="263">
        <v>400000</v>
      </c>
      <c r="H175" s="263"/>
      <c r="I175" s="134"/>
    </row>
    <row r="176" spans="1:9" ht="25.5">
      <c r="A176" s="177" t="s">
        <v>471</v>
      </c>
      <c r="B176" s="274">
        <v>3100000000</v>
      </c>
      <c r="C176" s="274"/>
      <c r="D176" s="130"/>
      <c r="E176" s="300">
        <f>E177+E183+E181</f>
        <v>2575000</v>
      </c>
      <c r="F176" s="300"/>
      <c r="G176" s="300">
        <f>G177+G183+G181</f>
        <v>1375000</v>
      </c>
      <c r="H176" s="300"/>
      <c r="I176" s="134"/>
    </row>
    <row r="177" spans="1:9" ht="31.5" customHeight="1">
      <c r="A177" s="176" t="s">
        <v>414</v>
      </c>
      <c r="B177" s="225">
        <v>3110000000</v>
      </c>
      <c r="C177" s="225"/>
      <c r="D177" s="130"/>
      <c r="E177" s="263">
        <f>E178</f>
        <v>500000</v>
      </c>
      <c r="F177" s="263"/>
      <c r="G177" s="263">
        <f>G178</f>
        <v>500000</v>
      </c>
      <c r="H177" s="263"/>
      <c r="I177" s="134"/>
    </row>
    <row r="178" spans="1:9" ht="30.75" customHeight="1">
      <c r="A178" s="176" t="s">
        <v>415</v>
      </c>
      <c r="B178" s="225">
        <v>3110100000</v>
      </c>
      <c r="C178" s="225"/>
      <c r="D178" s="130"/>
      <c r="E178" s="263">
        <f>E179+E180</f>
        <v>500000</v>
      </c>
      <c r="F178" s="263"/>
      <c r="G178" s="263">
        <f>G179+G180</f>
        <v>500000</v>
      </c>
      <c r="H178" s="263"/>
      <c r="I178" s="134"/>
    </row>
    <row r="179" spans="1:9" ht="51">
      <c r="A179" s="176" t="s">
        <v>416</v>
      </c>
      <c r="B179" s="225">
        <v>3110120800</v>
      </c>
      <c r="C179" s="225"/>
      <c r="D179" s="130">
        <v>200</v>
      </c>
      <c r="E179" s="263">
        <v>400000</v>
      </c>
      <c r="F179" s="263"/>
      <c r="G179" s="263">
        <v>400000</v>
      </c>
      <c r="H179" s="263"/>
      <c r="I179" s="134"/>
    </row>
    <row r="180" spans="1:9" ht="38.25">
      <c r="A180" s="176" t="s">
        <v>417</v>
      </c>
      <c r="B180" s="225">
        <v>3110120810</v>
      </c>
      <c r="C180" s="225"/>
      <c r="D180" s="130">
        <v>200</v>
      </c>
      <c r="E180" s="263">
        <v>100000</v>
      </c>
      <c r="F180" s="263"/>
      <c r="G180" s="263">
        <v>100000</v>
      </c>
      <c r="H180" s="263"/>
      <c r="I180" s="134"/>
    </row>
    <row r="181" spans="1:9" s="220" customFormat="1" ht="26.25">
      <c r="A181" s="51" t="s">
        <v>684</v>
      </c>
      <c r="B181" s="281">
        <v>3110200000</v>
      </c>
      <c r="C181" s="283"/>
      <c r="D181" s="216"/>
      <c r="E181" s="295">
        <f>E182</f>
        <v>1200000</v>
      </c>
      <c r="F181" s="296"/>
      <c r="G181" s="295">
        <f>G182</f>
        <v>0</v>
      </c>
      <c r="H181" s="296"/>
      <c r="I181" s="219"/>
    </row>
    <row r="182" spans="1:9" ht="42" customHeight="1">
      <c r="A182" s="176" t="s">
        <v>418</v>
      </c>
      <c r="B182" s="225">
        <v>3110220820</v>
      </c>
      <c r="C182" s="225"/>
      <c r="D182" s="130">
        <v>200</v>
      </c>
      <c r="E182" s="297">
        <v>1200000</v>
      </c>
      <c r="F182" s="297"/>
      <c r="G182" s="297"/>
      <c r="H182" s="297"/>
      <c r="I182" s="134"/>
    </row>
    <row r="183" spans="1:9" ht="38.25">
      <c r="A183" s="176" t="s">
        <v>456</v>
      </c>
      <c r="B183" s="225">
        <v>3120000000</v>
      </c>
      <c r="C183" s="225"/>
      <c r="D183" s="130"/>
      <c r="E183" s="263">
        <f>E184</f>
        <v>875000</v>
      </c>
      <c r="F183" s="263"/>
      <c r="G183" s="263">
        <f>G184</f>
        <v>875000</v>
      </c>
      <c r="H183" s="263"/>
      <c r="I183" s="134"/>
    </row>
    <row r="184" spans="1:9" ht="43.5" customHeight="1">
      <c r="A184" s="176" t="s">
        <v>457</v>
      </c>
      <c r="B184" s="225">
        <v>3120100000</v>
      </c>
      <c r="C184" s="225"/>
      <c r="D184" s="130"/>
      <c r="E184" s="263">
        <f>E185+E186+E187</f>
        <v>875000</v>
      </c>
      <c r="F184" s="263"/>
      <c r="G184" s="263">
        <f>G185+G186+G187</f>
        <v>875000</v>
      </c>
      <c r="H184" s="263"/>
      <c r="I184" s="134"/>
    </row>
    <row r="185" spans="1:9" ht="39.75" customHeight="1">
      <c r="A185" s="176" t="s">
        <v>458</v>
      </c>
      <c r="B185" s="225">
        <v>3120120850</v>
      </c>
      <c r="C185" s="225"/>
      <c r="D185" s="130">
        <v>200</v>
      </c>
      <c r="E185" s="263">
        <v>550000</v>
      </c>
      <c r="F185" s="263"/>
      <c r="G185" s="263">
        <v>550000</v>
      </c>
      <c r="H185" s="263"/>
      <c r="I185" s="134"/>
    </row>
    <row r="186" spans="1:9" ht="41.25" customHeight="1">
      <c r="A186" s="176" t="s">
        <v>459</v>
      </c>
      <c r="B186" s="225">
        <v>3120120860</v>
      </c>
      <c r="C186" s="225"/>
      <c r="D186" s="130">
        <v>200</v>
      </c>
      <c r="E186" s="263">
        <v>250000</v>
      </c>
      <c r="F186" s="263"/>
      <c r="G186" s="263">
        <v>250000</v>
      </c>
      <c r="H186" s="263"/>
      <c r="I186" s="134"/>
    </row>
    <row r="187" spans="1:9" ht="51">
      <c r="A187" s="176" t="s">
        <v>460</v>
      </c>
      <c r="B187" s="225">
        <v>3120120870</v>
      </c>
      <c r="C187" s="225"/>
      <c r="D187" s="130">
        <v>200</v>
      </c>
      <c r="E187" s="263">
        <v>75000</v>
      </c>
      <c r="F187" s="263"/>
      <c r="G187" s="263">
        <v>75000</v>
      </c>
      <c r="H187" s="263"/>
      <c r="I187" s="134"/>
    </row>
    <row r="188" spans="1:9" ht="30.75" customHeight="1">
      <c r="A188" s="177" t="s">
        <v>419</v>
      </c>
      <c r="B188" s="274">
        <v>3200000000</v>
      </c>
      <c r="C188" s="274"/>
      <c r="D188" s="135"/>
      <c r="E188" s="300">
        <f>E189+E192</f>
        <v>50000</v>
      </c>
      <c r="F188" s="300"/>
      <c r="G188" s="300">
        <f>G189+G192</f>
        <v>50000</v>
      </c>
      <c r="H188" s="300"/>
      <c r="I188" s="134"/>
    </row>
    <row r="189" spans="1:9" ht="25.5">
      <c r="A189" s="176" t="s">
        <v>420</v>
      </c>
      <c r="B189" s="225">
        <v>3210000000</v>
      </c>
      <c r="C189" s="225"/>
      <c r="D189" s="130"/>
      <c r="E189" s="263">
        <f>E190</f>
        <v>40000</v>
      </c>
      <c r="F189" s="263"/>
      <c r="G189" s="263">
        <f>G190</f>
        <v>40000</v>
      </c>
      <c r="H189" s="263"/>
      <c r="I189" s="134"/>
    </row>
    <row r="190" spans="1:9" ht="25.5">
      <c r="A190" s="176" t="s">
        <v>421</v>
      </c>
      <c r="B190" s="225">
        <v>3210100000</v>
      </c>
      <c r="C190" s="225"/>
      <c r="D190" s="130"/>
      <c r="E190" s="263">
        <f>E191</f>
        <v>40000</v>
      </c>
      <c r="F190" s="263"/>
      <c r="G190" s="263">
        <f>G191</f>
        <v>40000</v>
      </c>
      <c r="H190" s="263"/>
      <c r="I190" s="134"/>
    </row>
    <row r="191" spans="1:9" ht="38.25">
      <c r="A191" s="176" t="s">
        <v>422</v>
      </c>
      <c r="B191" s="225">
        <v>3210100700</v>
      </c>
      <c r="C191" s="225"/>
      <c r="D191" s="130">
        <v>200</v>
      </c>
      <c r="E191" s="263">
        <v>40000</v>
      </c>
      <c r="F191" s="263"/>
      <c r="G191" s="263">
        <v>40000</v>
      </c>
      <c r="H191" s="263"/>
      <c r="I191" s="134"/>
    </row>
    <row r="192" spans="1:9" ht="25.5">
      <c r="A192" s="176" t="s">
        <v>423</v>
      </c>
      <c r="B192" s="225">
        <v>3220000000</v>
      </c>
      <c r="C192" s="225"/>
      <c r="D192" s="130"/>
      <c r="E192" s="263">
        <f>E193</f>
        <v>10000</v>
      </c>
      <c r="F192" s="263"/>
      <c r="G192" s="263">
        <f>G193</f>
        <v>10000</v>
      </c>
      <c r="H192" s="263"/>
      <c r="I192" s="134"/>
    </row>
    <row r="193" spans="1:9" ht="25.5">
      <c r="A193" s="176" t="s">
        <v>424</v>
      </c>
      <c r="B193" s="225">
        <v>3210100000</v>
      </c>
      <c r="C193" s="225"/>
      <c r="D193" s="130"/>
      <c r="E193" s="263">
        <f>E194</f>
        <v>10000</v>
      </c>
      <c r="F193" s="263"/>
      <c r="G193" s="263">
        <f>G194</f>
        <v>10000</v>
      </c>
      <c r="H193" s="263"/>
      <c r="I193" s="134"/>
    </row>
    <row r="194" spans="1:9" ht="38.25">
      <c r="A194" s="176" t="s">
        <v>425</v>
      </c>
      <c r="B194" s="225">
        <v>3210100740</v>
      </c>
      <c r="C194" s="225"/>
      <c r="D194" s="130">
        <v>200</v>
      </c>
      <c r="E194" s="263">
        <v>10000</v>
      </c>
      <c r="F194" s="263"/>
      <c r="G194" s="263">
        <v>10000</v>
      </c>
      <c r="H194" s="263"/>
      <c r="I194" s="134"/>
    </row>
    <row r="195" spans="1:9">
      <c r="A195" s="177" t="s">
        <v>426</v>
      </c>
      <c r="B195" s="274">
        <v>3300000000</v>
      </c>
      <c r="C195" s="274"/>
      <c r="D195" s="135"/>
      <c r="E195" s="300">
        <f>E196+E200+E204</f>
        <v>2118205.2400000002</v>
      </c>
      <c r="F195" s="300"/>
      <c r="G195" s="300">
        <f>G196+G200+G204</f>
        <v>2118205.2400000002</v>
      </c>
      <c r="H195" s="300"/>
      <c r="I195" s="134"/>
    </row>
    <row r="196" spans="1:9" ht="30.75" customHeight="1">
      <c r="A196" s="176" t="s">
        <v>427</v>
      </c>
      <c r="B196" s="225">
        <v>3310000000</v>
      </c>
      <c r="C196" s="225"/>
      <c r="D196" s="130"/>
      <c r="E196" s="263">
        <f>E197</f>
        <v>1000000</v>
      </c>
      <c r="F196" s="263"/>
      <c r="G196" s="263">
        <f>G197</f>
        <v>1000000</v>
      </c>
      <c r="H196" s="263"/>
      <c r="I196" s="134"/>
    </row>
    <row r="197" spans="1:9" ht="30" customHeight="1">
      <c r="A197" s="176" t="s">
        <v>428</v>
      </c>
      <c r="B197" s="225">
        <v>3310100000</v>
      </c>
      <c r="C197" s="225"/>
      <c r="D197" s="130"/>
      <c r="E197" s="263">
        <f>E198+E199</f>
        <v>1000000</v>
      </c>
      <c r="F197" s="263"/>
      <c r="G197" s="263">
        <f>G198+G199</f>
        <v>1000000</v>
      </c>
      <c r="H197" s="263"/>
      <c r="I197" s="134"/>
    </row>
    <row r="198" spans="1:9" ht="51">
      <c r="A198" s="176" t="s">
        <v>429</v>
      </c>
      <c r="B198" s="225">
        <v>3310100810</v>
      </c>
      <c r="C198" s="225"/>
      <c r="D198" s="130">
        <v>200</v>
      </c>
      <c r="E198" s="263">
        <v>900000</v>
      </c>
      <c r="F198" s="263"/>
      <c r="G198" s="263">
        <v>900000</v>
      </c>
      <c r="H198" s="263"/>
      <c r="I198" s="134"/>
    </row>
    <row r="199" spans="1:9" ht="54.75" customHeight="1">
      <c r="A199" s="176" t="s">
        <v>430</v>
      </c>
      <c r="B199" s="225">
        <v>3310100840</v>
      </c>
      <c r="C199" s="225"/>
      <c r="D199" s="130">
        <v>200</v>
      </c>
      <c r="E199" s="263">
        <v>100000</v>
      </c>
      <c r="F199" s="263"/>
      <c r="G199" s="263">
        <v>100000</v>
      </c>
      <c r="H199" s="263"/>
      <c r="I199" s="134"/>
    </row>
    <row r="200" spans="1:9" ht="29.25" customHeight="1">
      <c r="A200" s="176" t="s">
        <v>431</v>
      </c>
      <c r="B200" s="225">
        <v>3320000000</v>
      </c>
      <c r="C200" s="225"/>
      <c r="D200" s="130"/>
      <c r="E200" s="263">
        <f>E201</f>
        <v>400000</v>
      </c>
      <c r="F200" s="263"/>
      <c r="G200" s="263">
        <f>G201</f>
        <v>400000</v>
      </c>
      <c r="H200" s="263"/>
      <c r="I200" s="134"/>
    </row>
    <row r="201" spans="1:9" ht="53.25" customHeight="1">
      <c r="A201" s="176" t="s">
        <v>432</v>
      </c>
      <c r="B201" s="225">
        <v>3320100000</v>
      </c>
      <c r="C201" s="225"/>
      <c r="D201" s="130"/>
      <c r="E201" s="263">
        <f>E202+E203</f>
        <v>400000</v>
      </c>
      <c r="F201" s="263"/>
      <c r="G201" s="263">
        <f>G202+G203</f>
        <v>400000</v>
      </c>
      <c r="H201" s="263"/>
      <c r="I201" s="134"/>
    </row>
    <row r="202" spans="1:9" ht="55.5" customHeight="1">
      <c r="A202" s="176" t="s">
        <v>433</v>
      </c>
      <c r="B202" s="225">
        <v>3320100820</v>
      </c>
      <c r="C202" s="225"/>
      <c r="D202" s="130">
        <v>200</v>
      </c>
      <c r="E202" s="263">
        <v>50000</v>
      </c>
      <c r="F202" s="263"/>
      <c r="G202" s="263">
        <v>50000</v>
      </c>
      <c r="H202" s="263"/>
      <c r="I202" s="134"/>
    </row>
    <row r="203" spans="1:9" ht="42" customHeight="1">
      <c r="A203" s="176" t="s">
        <v>107</v>
      </c>
      <c r="B203" s="259">
        <v>3320100830</v>
      </c>
      <c r="C203" s="259"/>
      <c r="D203" s="130">
        <v>200</v>
      </c>
      <c r="E203" s="263">
        <v>350000</v>
      </c>
      <c r="F203" s="263"/>
      <c r="G203" s="263">
        <v>350000</v>
      </c>
      <c r="H203" s="263"/>
      <c r="I203" s="134"/>
    </row>
    <row r="204" spans="1:9" ht="29.25" customHeight="1">
      <c r="A204" s="176" t="s">
        <v>461</v>
      </c>
      <c r="B204" s="225">
        <v>3330000000</v>
      </c>
      <c r="C204" s="225"/>
      <c r="D204" s="130"/>
      <c r="E204" s="263">
        <f>E205</f>
        <v>718205.24</v>
      </c>
      <c r="F204" s="263"/>
      <c r="G204" s="263">
        <f>G205</f>
        <v>718205.24</v>
      </c>
      <c r="H204" s="263"/>
      <c r="I204" s="134"/>
    </row>
    <row r="205" spans="1:9" ht="27.75" customHeight="1">
      <c r="A205" s="176" t="s">
        <v>462</v>
      </c>
      <c r="B205" s="225">
        <v>3330100000</v>
      </c>
      <c r="C205" s="225"/>
      <c r="D205" s="130"/>
      <c r="E205" s="263">
        <f>E206+E207+E208</f>
        <v>718205.24</v>
      </c>
      <c r="F205" s="263"/>
      <c r="G205" s="263">
        <f>G206+G207+G208</f>
        <v>718205.24</v>
      </c>
      <c r="H205" s="263"/>
      <c r="I205" s="134"/>
    </row>
    <row r="206" spans="1:9" ht="41.25" customHeight="1">
      <c r="A206" s="176" t="s">
        <v>463</v>
      </c>
      <c r="B206" s="225">
        <v>3330100850</v>
      </c>
      <c r="C206" s="225"/>
      <c r="D206" s="130">
        <v>200</v>
      </c>
      <c r="E206" s="263">
        <v>110000</v>
      </c>
      <c r="F206" s="263"/>
      <c r="G206" s="263">
        <v>110000</v>
      </c>
      <c r="H206" s="263"/>
      <c r="I206" s="134"/>
    </row>
    <row r="207" spans="1:9" ht="51">
      <c r="A207" s="176" t="s">
        <v>498</v>
      </c>
      <c r="B207" s="225">
        <v>3330100850</v>
      </c>
      <c r="C207" s="225"/>
      <c r="D207" s="130">
        <v>600</v>
      </c>
      <c r="E207" s="263">
        <v>70000</v>
      </c>
      <c r="F207" s="263"/>
      <c r="G207" s="263">
        <v>70000</v>
      </c>
      <c r="H207" s="263"/>
      <c r="I207" s="134"/>
    </row>
    <row r="208" spans="1:9" ht="76.5">
      <c r="A208" s="176" t="s">
        <v>473</v>
      </c>
      <c r="B208" s="225">
        <v>3330180360</v>
      </c>
      <c r="C208" s="225"/>
      <c r="D208" s="130">
        <v>100</v>
      </c>
      <c r="E208" s="263">
        <v>538205.24</v>
      </c>
      <c r="F208" s="263"/>
      <c r="G208" s="263">
        <v>538205.24</v>
      </c>
      <c r="H208" s="263"/>
      <c r="I208" s="134"/>
    </row>
    <row r="209" spans="1:9" ht="25.5" customHeight="1">
      <c r="A209" s="177" t="s">
        <v>603</v>
      </c>
      <c r="B209" s="274">
        <v>4000000000</v>
      </c>
      <c r="C209" s="274"/>
      <c r="D209" s="130"/>
      <c r="E209" s="300">
        <f>E210+E213+E226+E239+E243</f>
        <v>49469879.090000004</v>
      </c>
      <c r="F209" s="300"/>
      <c r="G209" s="300">
        <f>G210+G213+G226+G239+G243</f>
        <v>48439998.260000005</v>
      </c>
      <c r="H209" s="300"/>
      <c r="I209" s="134"/>
    </row>
    <row r="210" spans="1:9" ht="29.25" customHeight="1">
      <c r="A210" s="177" t="s">
        <v>13</v>
      </c>
      <c r="B210" s="274">
        <v>4090000000</v>
      </c>
      <c r="C210" s="274"/>
      <c r="D210" s="130"/>
      <c r="E210" s="300">
        <f>E211+E212</f>
        <v>778163</v>
      </c>
      <c r="F210" s="300"/>
      <c r="G210" s="300">
        <f>G211+G212</f>
        <v>778163</v>
      </c>
      <c r="H210" s="300"/>
      <c r="I210" s="134"/>
    </row>
    <row r="211" spans="1:9" ht="63.75">
      <c r="A211" s="176" t="s">
        <v>576</v>
      </c>
      <c r="B211" s="225">
        <v>4090000270</v>
      </c>
      <c r="C211" s="225"/>
      <c r="D211" s="130">
        <v>100</v>
      </c>
      <c r="E211" s="263">
        <v>673450</v>
      </c>
      <c r="F211" s="263"/>
      <c r="G211" s="263">
        <v>673450</v>
      </c>
      <c r="H211" s="263"/>
      <c r="I211" s="134"/>
    </row>
    <row r="212" spans="1:9" ht="38.25">
      <c r="A212" s="176" t="s">
        <v>577</v>
      </c>
      <c r="B212" s="225">
        <v>4090000270</v>
      </c>
      <c r="C212" s="225"/>
      <c r="D212" s="130">
        <v>200</v>
      </c>
      <c r="E212" s="263">
        <v>104713</v>
      </c>
      <c r="F212" s="263"/>
      <c r="G212" s="263">
        <v>104713</v>
      </c>
      <c r="H212" s="263"/>
      <c r="I212" s="134"/>
    </row>
    <row r="213" spans="1:9" ht="29.25" customHeight="1">
      <c r="A213" s="177" t="s">
        <v>578</v>
      </c>
      <c r="B213" s="274">
        <v>4100000000</v>
      </c>
      <c r="C213" s="274"/>
      <c r="D213" s="130"/>
      <c r="E213" s="300">
        <f>E214+E215+E216+E217+E218+E219+E220+E221+E222+E223+E224+E225</f>
        <v>29692669.800000001</v>
      </c>
      <c r="F213" s="300"/>
      <c r="G213" s="300">
        <f>G214+G215+G216+G217+G218+G219+G220+G221+G222+G223+G224+G225</f>
        <v>29692669.800000001</v>
      </c>
      <c r="H213" s="300"/>
      <c r="I213" s="134"/>
    </row>
    <row r="214" spans="1:9" ht="69" customHeight="1">
      <c r="A214" s="176" t="s">
        <v>92</v>
      </c>
      <c r="B214" s="225">
        <v>4190000250</v>
      </c>
      <c r="C214" s="225"/>
      <c r="D214" s="130">
        <v>100</v>
      </c>
      <c r="E214" s="263">
        <v>1586404</v>
      </c>
      <c r="F214" s="263"/>
      <c r="G214" s="263">
        <v>1586404</v>
      </c>
      <c r="H214" s="263"/>
      <c r="I214" s="134"/>
    </row>
    <row r="215" spans="1:9" ht="68.25" customHeight="1">
      <c r="A215" s="176" t="s">
        <v>579</v>
      </c>
      <c r="B215" s="225">
        <v>4190000280</v>
      </c>
      <c r="C215" s="225"/>
      <c r="D215" s="130">
        <v>100</v>
      </c>
      <c r="E215" s="263">
        <v>18303913</v>
      </c>
      <c r="F215" s="263"/>
      <c r="G215" s="263">
        <v>18303913</v>
      </c>
      <c r="H215" s="263"/>
      <c r="I215" s="134"/>
    </row>
    <row r="216" spans="1:9" ht="38.25">
      <c r="A216" s="176" t="s">
        <v>580</v>
      </c>
      <c r="B216" s="225">
        <v>4190000280</v>
      </c>
      <c r="C216" s="225"/>
      <c r="D216" s="130">
        <v>200</v>
      </c>
      <c r="E216" s="263">
        <v>956615.8</v>
      </c>
      <c r="F216" s="263"/>
      <c r="G216" s="263">
        <v>956615.8</v>
      </c>
      <c r="H216" s="263"/>
      <c r="I216" s="134"/>
    </row>
    <row r="217" spans="1:9" ht="25.5">
      <c r="A217" s="176" t="s">
        <v>581</v>
      </c>
      <c r="B217" s="225">
        <v>4190000280</v>
      </c>
      <c r="C217" s="225"/>
      <c r="D217" s="130">
        <v>800</v>
      </c>
      <c r="E217" s="263">
        <v>5900</v>
      </c>
      <c r="F217" s="263"/>
      <c r="G217" s="263">
        <v>5900</v>
      </c>
      <c r="H217" s="263"/>
      <c r="I217" s="134"/>
    </row>
    <row r="218" spans="1:9" ht="67.5" customHeight="1">
      <c r="A218" s="176" t="s">
        <v>582</v>
      </c>
      <c r="B218" s="225">
        <v>4190000260</v>
      </c>
      <c r="C218" s="225"/>
      <c r="D218" s="130">
        <v>100</v>
      </c>
      <c r="E218" s="263">
        <v>2185243</v>
      </c>
      <c r="F218" s="263"/>
      <c r="G218" s="263">
        <v>2185243</v>
      </c>
      <c r="H218" s="263"/>
      <c r="I218" s="134"/>
    </row>
    <row r="219" spans="1:9" ht="38.25">
      <c r="A219" s="176" t="s">
        <v>583</v>
      </c>
      <c r="B219" s="225">
        <v>4190000260</v>
      </c>
      <c r="C219" s="225"/>
      <c r="D219" s="130">
        <v>200</v>
      </c>
      <c r="E219" s="263">
        <v>165936</v>
      </c>
      <c r="F219" s="263"/>
      <c r="G219" s="263">
        <v>165936</v>
      </c>
      <c r="H219" s="263"/>
      <c r="I219" s="134"/>
    </row>
    <row r="220" spans="1:9" ht="25.5">
      <c r="A220" s="176" t="s">
        <v>584</v>
      </c>
      <c r="B220" s="225">
        <v>4190000260</v>
      </c>
      <c r="C220" s="225"/>
      <c r="D220" s="130">
        <v>800</v>
      </c>
      <c r="E220" s="263">
        <v>3000</v>
      </c>
      <c r="F220" s="263"/>
      <c r="G220" s="263">
        <v>3000</v>
      </c>
      <c r="H220" s="263"/>
      <c r="I220" s="134"/>
    </row>
    <row r="221" spans="1:9" ht="68.25" customHeight="1">
      <c r="A221" s="176" t="s">
        <v>585</v>
      </c>
      <c r="B221" s="225">
        <v>4190000290</v>
      </c>
      <c r="C221" s="225"/>
      <c r="D221" s="130">
        <v>100</v>
      </c>
      <c r="E221" s="263">
        <v>4483495</v>
      </c>
      <c r="F221" s="263"/>
      <c r="G221" s="263">
        <v>4483495</v>
      </c>
      <c r="H221" s="263"/>
      <c r="I221" s="134"/>
    </row>
    <row r="222" spans="1:9" ht="42.75" customHeight="1">
      <c r="A222" s="176" t="s">
        <v>586</v>
      </c>
      <c r="B222" s="225">
        <v>4190000290</v>
      </c>
      <c r="C222" s="225"/>
      <c r="D222" s="130">
        <v>200</v>
      </c>
      <c r="E222" s="263">
        <v>221813</v>
      </c>
      <c r="F222" s="263"/>
      <c r="G222" s="263">
        <v>221813</v>
      </c>
      <c r="H222" s="263"/>
      <c r="I222" s="134"/>
    </row>
    <row r="223" spans="1:9" ht="30" customHeight="1">
      <c r="A223" s="176" t="s">
        <v>587</v>
      </c>
      <c r="B223" s="225">
        <v>4190000290</v>
      </c>
      <c r="C223" s="225"/>
      <c r="D223" s="130">
        <v>800</v>
      </c>
      <c r="E223" s="263">
        <v>2000</v>
      </c>
      <c r="F223" s="263"/>
      <c r="G223" s="263">
        <v>2000</v>
      </c>
      <c r="H223" s="263"/>
      <c r="I223" s="134"/>
    </row>
    <row r="224" spans="1:9" ht="69.75" customHeight="1">
      <c r="A224" s="176" t="s">
        <v>588</v>
      </c>
      <c r="B224" s="225">
        <v>4190000370</v>
      </c>
      <c r="C224" s="225"/>
      <c r="D224" s="130">
        <v>100</v>
      </c>
      <c r="E224" s="295">
        <v>1668350</v>
      </c>
      <c r="F224" s="296"/>
      <c r="G224" s="295">
        <v>1668350</v>
      </c>
      <c r="H224" s="296"/>
      <c r="I224" s="134"/>
    </row>
    <row r="225" spans="1:9" ht="40.5" customHeight="1">
      <c r="A225" s="176" t="s">
        <v>589</v>
      </c>
      <c r="B225" s="225">
        <v>4190000370</v>
      </c>
      <c r="C225" s="225"/>
      <c r="D225" s="130">
        <v>200</v>
      </c>
      <c r="E225" s="295">
        <v>110000</v>
      </c>
      <c r="F225" s="296"/>
      <c r="G225" s="295">
        <v>110000</v>
      </c>
      <c r="H225" s="296"/>
      <c r="I225" s="134"/>
    </row>
    <row r="226" spans="1:9" ht="15" customHeight="1">
      <c r="A226" s="177" t="s">
        <v>604</v>
      </c>
      <c r="B226" s="274">
        <v>4290000000</v>
      </c>
      <c r="C226" s="274"/>
      <c r="D226" s="130"/>
      <c r="E226" s="300">
        <f>E227+E228+E229+E230+E231+E232+E233+E234+E235+E236+E237+E238</f>
        <v>18939007.789999999</v>
      </c>
      <c r="F226" s="300"/>
      <c r="G226" s="300">
        <f>G227+G228+G229+G230+G231+G232+G233+G234+G235+G236+G237+G238</f>
        <v>17909718.760000002</v>
      </c>
      <c r="H226" s="300"/>
      <c r="I226" s="134"/>
    </row>
    <row r="227" spans="1:9" ht="30" customHeight="1">
      <c r="A227" s="176" t="s">
        <v>605</v>
      </c>
      <c r="B227" s="225">
        <v>4290020090</v>
      </c>
      <c r="C227" s="225"/>
      <c r="D227" s="130">
        <v>800</v>
      </c>
      <c r="E227" s="263">
        <v>3694854.29</v>
      </c>
      <c r="F227" s="263"/>
      <c r="G227" s="263">
        <v>4316581.3</v>
      </c>
      <c r="H227" s="263"/>
      <c r="I227" s="134"/>
    </row>
    <row r="228" spans="1:9" ht="28.5" customHeight="1">
      <c r="A228" s="176" t="s">
        <v>590</v>
      </c>
      <c r="B228" s="225">
        <v>4290020120</v>
      </c>
      <c r="C228" s="225"/>
      <c r="D228" s="130">
        <v>800</v>
      </c>
      <c r="E228" s="263">
        <v>50000</v>
      </c>
      <c r="F228" s="263"/>
      <c r="G228" s="263"/>
      <c r="H228" s="263"/>
      <c r="I228" s="134"/>
    </row>
    <row r="229" spans="1:9" ht="51">
      <c r="A229" s="176" t="s">
        <v>591</v>
      </c>
      <c r="B229" s="225">
        <v>4290020140</v>
      </c>
      <c r="C229" s="225"/>
      <c r="D229" s="130">
        <v>200</v>
      </c>
      <c r="E229" s="263">
        <v>290500</v>
      </c>
      <c r="F229" s="263"/>
      <c r="G229" s="263"/>
      <c r="H229" s="263"/>
      <c r="I229" s="134"/>
    </row>
    <row r="230" spans="1:9" ht="51">
      <c r="A230" s="176" t="s">
        <v>592</v>
      </c>
      <c r="B230" s="225">
        <v>4290020150</v>
      </c>
      <c r="C230" s="225"/>
      <c r="D230" s="130">
        <v>200</v>
      </c>
      <c r="E230" s="263">
        <v>1286000</v>
      </c>
      <c r="F230" s="263"/>
      <c r="G230" s="263"/>
      <c r="H230" s="263"/>
      <c r="I230" s="134"/>
    </row>
    <row r="231" spans="1:9" ht="81.75" customHeight="1">
      <c r="A231" s="176" t="s">
        <v>593</v>
      </c>
      <c r="B231" s="225">
        <v>4290000300</v>
      </c>
      <c r="C231" s="225"/>
      <c r="D231" s="130">
        <v>100</v>
      </c>
      <c r="E231" s="263">
        <v>3555679</v>
      </c>
      <c r="F231" s="263"/>
      <c r="G231" s="263">
        <v>3555679</v>
      </c>
      <c r="H231" s="263"/>
      <c r="I231" s="134"/>
    </row>
    <row r="232" spans="1:9" ht="55.5" customHeight="1">
      <c r="A232" s="176" t="s">
        <v>594</v>
      </c>
      <c r="B232" s="225">
        <v>4290000300</v>
      </c>
      <c r="C232" s="225"/>
      <c r="D232" s="130">
        <v>200</v>
      </c>
      <c r="E232" s="297">
        <v>1176116</v>
      </c>
      <c r="F232" s="297"/>
      <c r="G232" s="297">
        <v>1176116</v>
      </c>
      <c r="H232" s="297"/>
      <c r="I232" s="134"/>
    </row>
    <row r="233" spans="1:9" ht="40.5" customHeight="1">
      <c r="A233" s="176" t="s">
        <v>595</v>
      </c>
      <c r="B233" s="225">
        <v>4290000300</v>
      </c>
      <c r="C233" s="225"/>
      <c r="D233" s="130">
        <v>800</v>
      </c>
      <c r="E233" s="263">
        <v>8046</v>
      </c>
      <c r="F233" s="263"/>
      <c r="G233" s="263">
        <v>8046</v>
      </c>
      <c r="H233" s="263"/>
      <c r="I233" s="134"/>
    </row>
    <row r="234" spans="1:9" ht="63.75">
      <c r="A234" s="176" t="s">
        <v>343</v>
      </c>
      <c r="B234" s="225">
        <v>4290002181</v>
      </c>
      <c r="C234" s="225"/>
      <c r="D234" s="130">
        <v>100</v>
      </c>
      <c r="E234" s="263">
        <v>298147</v>
      </c>
      <c r="F234" s="263"/>
      <c r="G234" s="263">
        <v>298147</v>
      </c>
      <c r="H234" s="263"/>
      <c r="I234" s="134"/>
    </row>
    <row r="235" spans="1:9" ht="66.75" customHeight="1">
      <c r="A235" s="176" t="s">
        <v>344</v>
      </c>
      <c r="B235" s="225">
        <v>4290002182</v>
      </c>
      <c r="C235" s="225"/>
      <c r="D235" s="130">
        <v>100</v>
      </c>
      <c r="E235" s="263">
        <v>424402</v>
      </c>
      <c r="F235" s="263"/>
      <c r="G235" s="263">
        <v>424402</v>
      </c>
      <c r="H235" s="263"/>
      <c r="I235" s="134"/>
    </row>
    <row r="236" spans="1:9" ht="38.25">
      <c r="A236" s="172" t="s">
        <v>116</v>
      </c>
      <c r="B236" s="259">
        <v>4290020180</v>
      </c>
      <c r="C236" s="259"/>
      <c r="D236" s="132">
        <v>200</v>
      </c>
      <c r="E236" s="243">
        <v>400000</v>
      </c>
      <c r="F236" s="243"/>
      <c r="G236" s="243"/>
      <c r="H236" s="243"/>
      <c r="I236" s="134"/>
    </row>
    <row r="237" spans="1:9" ht="51">
      <c r="A237" s="172" t="s">
        <v>606</v>
      </c>
      <c r="B237" s="259">
        <v>4290090080</v>
      </c>
      <c r="C237" s="259"/>
      <c r="D237" s="132">
        <v>800</v>
      </c>
      <c r="E237" s="243">
        <v>6238863.5</v>
      </c>
      <c r="F237" s="243"/>
      <c r="G237" s="243">
        <v>6614347.46</v>
      </c>
      <c r="H237" s="243"/>
      <c r="I237" s="134"/>
    </row>
    <row r="238" spans="1:9" ht="28.5" customHeight="1">
      <c r="A238" s="176" t="s">
        <v>93</v>
      </c>
      <c r="B238" s="225">
        <v>4290007010</v>
      </c>
      <c r="C238" s="225"/>
      <c r="D238" s="130">
        <v>300</v>
      </c>
      <c r="E238" s="263">
        <v>1516400</v>
      </c>
      <c r="F238" s="263"/>
      <c r="G238" s="263">
        <v>1516400</v>
      </c>
      <c r="H238" s="263"/>
      <c r="I238" s="134"/>
    </row>
    <row r="239" spans="1:9" ht="38.25">
      <c r="A239" s="177" t="s">
        <v>15</v>
      </c>
      <c r="B239" s="274">
        <v>4300000000</v>
      </c>
      <c r="C239" s="274"/>
      <c r="D239" s="130"/>
      <c r="E239" s="300">
        <f>E240</f>
        <v>59446.700000000004</v>
      </c>
      <c r="F239" s="300"/>
      <c r="G239" s="300">
        <f>G240</f>
        <v>59446.700000000004</v>
      </c>
      <c r="H239" s="300"/>
      <c r="I239" s="134"/>
    </row>
    <row r="240" spans="1:9">
      <c r="A240" s="176" t="s">
        <v>14</v>
      </c>
      <c r="B240" s="225">
        <v>4390000000</v>
      </c>
      <c r="C240" s="225"/>
      <c r="D240" s="130"/>
      <c r="E240" s="263">
        <f>E241+E242</f>
        <v>59446.700000000004</v>
      </c>
      <c r="F240" s="263"/>
      <c r="G240" s="263">
        <f>G241+G242</f>
        <v>59446.700000000004</v>
      </c>
      <c r="H240" s="263"/>
      <c r="I240" s="134"/>
    </row>
    <row r="241" spans="1:9" ht="40.5" customHeight="1">
      <c r="A241" s="176" t="s">
        <v>108</v>
      </c>
      <c r="B241" s="225">
        <v>4390080350</v>
      </c>
      <c r="C241" s="225"/>
      <c r="D241" s="130">
        <v>200</v>
      </c>
      <c r="E241" s="263">
        <v>6268.8</v>
      </c>
      <c r="F241" s="263"/>
      <c r="G241" s="263">
        <v>6268.8</v>
      </c>
      <c r="H241" s="263"/>
      <c r="I241" s="134"/>
    </row>
    <row r="242" spans="1:9" ht="63.75">
      <c r="A242" s="176" t="s">
        <v>505</v>
      </c>
      <c r="B242" s="225">
        <v>4390080370</v>
      </c>
      <c r="C242" s="225"/>
      <c r="D242" s="130">
        <v>200</v>
      </c>
      <c r="E242" s="263">
        <v>53177.9</v>
      </c>
      <c r="F242" s="263"/>
      <c r="G242" s="263">
        <v>53177.9</v>
      </c>
      <c r="H242" s="263"/>
      <c r="I242" s="134"/>
    </row>
    <row r="243" spans="1:9" ht="44.25" customHeight="1">
      <c r="A243" s="173" t="s">
        <v>517</v>
      </c>
      <c r="B243" s="274">
        <v>4400000000</v>
      </c>
      <c r="C243" s="274"/>
      <c r="D243" s="130"/>
      <c r="E243" s="300">
        <f>E244</f>
        <v>591.79999999999995</v>
      </c>
      <c r="F243" s="300"/>
      <c r="G243" s="300">
        <f>G244</f>
        <v>0</v>
      </c>
      <c r="H243" s="300"/>
      <c r="I243" s="134"/>
    </row>
    <row r="244" spans="1:9">
      <c r="A244" s="176" t="s">
        <v>14</v>
      </c>
      <c r="B244" s="225">
        <v>4490000000</v>
      </c>
      <c r="C244" s="225"/>
      <c r="D244" s="130"/>
      <c r="E244" s="263">
        <f>E245</f>
        <v>591.79999999999995</v>
      </c>
      <c r="F244" s="263"/>
      <c r="G244" s="263">
        <f>G245</f>
        <v>0</v>
      </c>
      <c r="H244" s="263"/>
      <c r="I244" s="134"/>
    </row>
    <row r="245" spans="1:9" ht="54.75" customHeight="1">
      <c r="A245" s="184" t="s">
        <v>668</v>
      </c>
      <c r="B245" s="225">
        <v>4490051200</v>
      </c>
      <c r="C245" s="225"/>
      <c r="D245" s="130">
        <v>200</v>
      </c>
      <c r="E245" s="297">
        <v>591.79999999999995</v>
      </c>
      <c r="F245" s="297"/>
      <c r="G245" s="297"/>
      <c r="H245" s="297"/>
      <c r="I245" s="134"/>
    </row>
    <row r="246" spans="1:9" ht="15" customHeight="1">
      <c r="A246" s="140" t="s">
        <v>16</v>
      </c>
      <c r="B246" s="225"/>
      <c r="C246" s="225"/>
      <c r="D246" s="130"/>
      <c r="E246" s="300">
        <f>E15+E73+E94+E102+E108+E117+E124+E137+E164+E176+E188+E195+E209</f>
        <v>243119842.08000001</v>
      </c>
      <c r="F246" s="300"/>
      <c r="G246" s="300">
        <f>G15+G73+G94+G102+G108+G117+G124+G137+G164+G176+G188+G195+G209</f>
        <v>233359068.85000002</v>
      </c>
      <c r="H246" s="300"/>
      <c r="I246" s="134"/>
    </row>
  </sheetData>
  <mergeCells count="718">
    <mergeCell ref="B242:C242"/>
    <mergeCell ref="E242:F242"/>
    <mergeCell ref="G242:H242"/>
    <mergeCell ref="B240:C240"/>
    <mergeCell ref="E240:F240"/>
    <mergeCell ref="G240:H240"/>
    <mergeCell ref="B245:C245"/>
    <mergeCell ref="E245:F245"/>
    <mergeCell ref="G245:H245"/>
    <mergeCell ref="B241:C241"/>
    <mergeCell ref="E241:F241"/>
    <mergeCell ref="G241:H241"/>
    <mergeCell ref="B246:C246"/>
    <mergeCell ref="E246:F246"/>
    <mergeCell ref="G246:H246"/>
    <mergeCell ref="B243:C243"/>
    <mergeCell ref="E243:F243"/>
    <mergeCell ref="G243:H243"/>
    <mergeCell ref="B244:C244"/>
    <mergeCell ref="E244:F244"/>
    <mergeCell ref="G244:H244"/>
    <mergeCell ref="B239:C239"/>
    <mergeCell ref="E239:F239"/>
    <mergeCell ref="G239:H239"/>
    <mergeCell ref="B237:C237"/>
    <mergeCell ref="E237:F237"/>
    <mergeCell ref="G237:H237"/>
    <mergeCell ref="B238:C238"/>
    <mergeCell ref="E238:F238"/>
    <mergeCell ref="G238:H238"/>
    <mergeCell ref="B235:C235"/>
    <mergeCell ref="E235:F235"/>
    <mergeCell ref="G235:H235"/>
    <mergeCell ref="B236:C236"/>
    <mergeCell ref="E236:F236"/>
    <mergeCell ref="G236:H236"/>
    <mergeCell ref="B233:C233"/>
    <mergeCell ref="E233:F233"/>
    <mergeCell ref="G233:H233"/>
    <mergeCell ref="B234:C234"/>
    <mergeCell ref="E234:F234"/>
    <mergeCell ref="G234:H234"/>
    <mergeCell ref="B231:C231"/>
    <mergeCell ref="E231:F231"/>
    <mergeCell ref="G231:H231"/>
    <mergeCell ref="B232:C232"/>
    <mergeCell ref="E232:F232"/>
    <mergeCell ref="G232:H232"/>
    <mergeCell ref="B229:C229"/>
    <mergeCell ref="E229:F229"/>
    <mergeCell ref="G229:H229"/>
    <mergeCell ref="B230:C230"/>
    <mergeCell ref="E230:F230"/>
    <mergeCell ref="G230:H230"/>
    <mergeCell ref="B227:C227"/>
    <mergeCell ref="E227:F227"/>
    <mergeCell ref="G227:H227"/>
    <mergeCell ref="B228:C228"/>
    <mergeCell ref="E228:F228"/>
    <mergeCell ref="G228:H228"/>
    <mergeCell ref="G226:H226"/>
    <mergeCell ref="B226:C226"/>
    <mergeCell ref="E226:F226"/>
    <mergeCell ref="B224:C224"/>
    <mergeCell ref="E224:F224"/>
    <mergeCell ref="G224:H224"/>
    <mergeCell ref="B225:C225"/>
    <mergeCell ref="E225:F225"/>
    <mergeCell ref="G225:H225"/>
    <mergeCell ref="B222:C222"/>
    <mergeCell ref="E222:F222"/>
    <mergeCell ref="G222:H222"/>
    <mergeCell ref="B223:C223"/>
    <mergeCell ref="E223:F223"/>
    <mergeCell ref="G223:H223"/>
    <mergeCell ref="B220:C220"/>
    <mergeCell ref="E220:F220"/>
    <mergeCell ref="G220:H220"/>
    <mergeCell ref="B221:C221"/>
    <mergeCell ref="E221:F221"/>
    <mergeCell ref="G221:H221"/>
    <mergeCell ref="B218:C218"/>
    <mergeCell ref="E218:F218"/>
    <mergeCell ref="G218:H218"/>
    <mergeCell ref="B219:C219"/>
    <mergeCell ref="E219:F219"/>
    <mergeCell ref="G219:H219"/>
    <mergeCell ref="B216:C216"/>
    <mergeCell ref="E216:F216"/>
    <mergeCell ref="G216:H216"/>
    <mergeCell ref="B217:C217"/>
    <mergeCell ref="E217:F217"/>
    <mergeCell ref="G217:H217"/>
    <mergeCell ref="B214:C214"/>
    <mergeCell ref="E214:F214"/>
    <mergeCell ref="G214:H214"/>
    <mergeCell ref="B215:C215"/>
    <mergeCell ref="E215:F215"/>
    <mergeCell ref="G215:H215"/>
    <mergeCell ref="B212:C212"/>
    <mergeCell ref="E212:F212"/>
    <mergeCell ref="G212:H212"/>
    <mergeCell ref="B213:C213"/>
    <mergeCell ref="E213:F213"/>
    <mergeCell ref="G213:H213"/>
    <mergeCell ref="B210:C210"/>
    <mergeCell ref="E210:F210"/>
    <mergeCell ref="G210:H210"/>
    <mergeCell ref="B211:C211"/>
    <mergeCell ref="E211:F211"/>
    <mergeCell ref="G211:H211"/>
    <mergeCell ref="B208:C208"/>
    <mergeCell ref="E208:F208"/>
    <mergeCell ref="G208:H208"/>
    <mergeCell ref="B209:C209"/>
    <mergeCell ref="E209:F209"/>
    <mergeCell ref="G209:H209"/>
    <mergeCell ref="B206:C206"/>
    <mergeCell ref="E206:F206"/>
    <mergeCell ref="G206:H206"/>
    <mergeCell ref="B207:C207"/>
    <mergeCell ref="E207:F207"/>
    <mergeCell ref="G207:H207"/>
    <mergeCell ref="B204:C204"/>
    <mergeCell ref="E204:F204"/>
    <mergeCell ref="G204:H204"/>
    <mergeCell ref="B205:C205"/>
    <mergeCell ref="E205:F205"/>
    <mergeCell ref="G205:H205"/>
    <mergeCell ref="B202:C202"/>
    <mergeCell ref="E202:F202"/>
    <mergeCell ref="G202:H202"/>
    <mergeCell ref="B203:C203"/>
    <mergeCell ref="E203:F203"/>
    <mergeCell ref="G203:H203"/>
    <mergeCell ref="B200:C200"/>
    <mergeCell ref="E200:F200"/>
    <mergeCell ref="G200:H200"/>
    <mergeCell ref="B201:C201"/>
    <mergeCell ref="E201:F201"/>
    <mergeCell ref="G201:H201"/>
    <mergeCell ref="B198:C198"/>
    <mergeCell ref="E198:F198"/>
    <mergeCell ref="G198:H198"/>
    <mergeCell ref="B199:C199"/>
    <mergeCell ref="E199:F199"/>
    <mergeCell ref="G199:H199"/>
    <mergeCell ref="B196:C196"/>
    <mergeCell ref="E196:F196"/>
    <mergeCell ref="G196:H196"/>
    <mergeCell ref="B197:C197"/>
    <mergeCell ref="E197:F197"/>
    <mergeCell ref="G197:H197"/>
    <mergeCell ref="B194:C194"/>
    <mergeCell ref="E194:F194"/>
    <mergeCell ref="G194:H194"/>
    <mergeCell ref="B195:C195"/>
    <mergeCell ref="E195:F195"/>
    <mergeCell ref="G195:H195"/>
    <mergeCell ref="B192:C192"/>
    <mergeCell ref="E192:F192"/>
    <mergeCell ref="G192:H192"/>
    <mergeCell ref="B193:C193"/>
    <mergeCell ref="E193:F193"/>
    <mergeCell ref="G193:H193"/>
    <mergeCell ref="B190:C190"/>
    <mergeCell ref="E190:F190"/>
    <mergeCell ref="G190:H190"/>
    <mergeCell ref="B191:C191"/>
    <mergeCell ref="E191:F191"/>
    <mergeCell ref="G191:H191"/>
    <mergeCell ref="B188:C188"/>
    <mergeCell ref="E188:F188"/>
    <mergeCell ref="G188:H188"/>
    <mergeCell ref="B189:C189"/>
    <mergeCell ref="E189:F189"/>
    <mergeCell ref="G189:H189"/>
    <mergeCell ref="B186:C186"/>
    <mergeCell ref="E186:F186"/>
    <mergeCell ref="G186:H186"/>
    <mergeCell ref="B187:C187"/>
    <mergeCell ref="E187:F187"/>
    <mergeCell ref="G187:H187"/>
    <mergeCell ref="B184:C184"/>
    <mergeCell ref="E184:F184"/>
    <mergeCell ref="G184:H184"/>
    <mergeCell ref="B185:C185"/>
    <mergeCell ref="E185:F185"/>
    <mergeCell ref="G185:H185"/>
    <mergeCell ref="B182:C182"/>
    <mergeCell ref="E182:F182"/>
    <mergeCell ref="G182:H182"/>
    <mergeCell ref="B183:C183"/>
    <mergeCell ref="E183:F183"/>
    <mergeCell ref="G183:H183"/>
    <mergeCell ref="B179:C179"/>
    <mergeCell ref="E179:F179"/>
    <mergeCell ref="G179:H179"/>
    <mergeCell ref="B180:C180"/>
    <mergeCell ref="E180:F180"/>
    <mergeCell ref="G180:H180"/>
    <mergeCell ref="B181:C181"/>
    <mergeCell ref="E181:F181"/>
    <mergeCell ref="G181:H181"/>
    <mergeCell ref="B177:C177"/>
    <mergeCell ref="E177:F177"/>
    <mergeCell ref="G177:H177"/>
    <mergeCell ref="B178:C178"/>
    <mergeCell ref="E178:F178"/>
    <mergeCell ref="G178:H178"/>
    <mergeCell ref="B175:C175"/>
    <mergeCell ref="E175:F175"/>
    <mergeCell ref="G175:H175"/>
    <mergeCell ref="B176:C176"/>
    <mergeCell ref="E176:F176"/>
    <mergeCell ref="G176:H176"/>
    <mergeCell ref="I171:I172"/>
    <mergeCell ref="B173:C173"/>
    <mergeCell ref="E173:F173"/>
    <mergeCell ref="G173:H173"/>
    <mergeCell ref="B174:C174"/>
    <mergeCell ref="E174:F174"/>
    <mergeCell ref="G174:H174"/>
    <mergeCell ref="B170:C170"/>
    <mergeCell ref="E170:F170"/>
    <mergeCell ref="G170:H170"/>
    <mergeCell ref="B171:C172"/>
    <mergeCell ref="D171:D172"/>
    <mergeCell ref="E171:F172"/>
    <mergeCell ref="G171:H172"/>
    <mergeCell ref="B167:C167"/>
    <mergeCell ref="E167:F167"/>
    <mergeCell ref="G167:H167"/>
    <mergeCell ref="B169:C169"/>
    <mergeCell ref="E169:F169"/>
    <mergeCell ref="G169:H169"/>
    <mergeCell ref="E168:F168"/>
    <mergeCell ref="G168:H168"/>
    <mergeCell ref="B168:C168"/>
    <mergeCell ref="B165:C165"/>
    <mergeCell ref="E165:F165"/>
    <mergeCell ref="G165:H165"/>
    <mergeCell ref="B166:C166"/>
    <mergeCell ref="E166:F166"/>
    <mergeCell ref="G166:H166"/>
    <mergeCell ref="B163:C163"/>
    <mergeCell ref="E163:F163"/>
    <mergeCell ref="G163:H163"/>
    <mergeCell ref="B164:C164"/>
    <mergeCell ref="E164:F164"/>
    <mergeCell ref="G164:H164"/>
    <mergeCell ref="B161:C161"/>
    <mergeCell ref="E161:F161"/>
    <mergeCell ref="G161:H161"/>
    <mergeCell ref="B162:C162"/>
    <mergeCell ref="E162:F162"/>
    <mergeCell ref="G162:H162"/>
    <mergeCell ref="B159:C159"/>
    <mergeCell ref="E159:F159"/>
    <mergeCell ref="G159:H159"/>
    <mergeCell ref="B160:C160"/>
    <mergeCell ref="E160:F160"/>
    <mergeCell ref="G160:H160"/>
    <mergeCell ref="B157:C157"/>
    <mergeCell ref="E157:F157"/>
    <mergeCell ref="G157:H157"/>
    <mergeCell ref="B158:C158"/>
    <mergeCell ref="E158:F158"/>
    <mergeCell ref="G158:H158"/>
    <mergeCell ref="B155:C155"/>
    <mergeCell ref="E155:F155"/>
    <mergeCell ref="G155:H155"/>
    <mergeCell ref="B156:C156"/>
    <mergeCell ref="E156:F156"/>
    <mergeCell ref="G156:H156"/>
    <mergeCell ref="B154:C154"/>
    <mergeCell ref="E154:F154"/>
    <mergeCell ref="G154:H154"/>
    <mergeCell ref="B152:C152"/>
    <mergeCell ref="E152:F152"/>
    <mergeCell ref="G152:H152"/>
    <mergeCell ref="B153:C153"/>
    <mergeCell ref="E153:F153"/>
    <mergeCell ref="G153:H153"/>
    <mergeCell ref="B150:C150"/>
    <mergeCell ref="E150:F150"/>
    <mergeCell ref="G150:H150"/>
    <mergeCell ref="B151:C151"/>
    <mergeCell ref="E151:F151"/>
    <mergeCell ref="G151:H151"/>
    <mergeCell ref="B149:C149"/>
    <mergeCell ref="E149:F149"/>
    <mergeCell ref="G149:H149"/>
    <mergeCell ref="B147:C147"/>
    <mergeCell ref="E147:F147"/>
    <mergeCell ref="G147:H147"/>
    <mergeCell ref="B148:C148"/>
    <mergeCell ref="E148:F148"/>
    <mergeCell ref="G148:H148"/>
    <mergeCell ref="B145:C145"/>
    <mergeCell ref="E145:F145"/>
    <mergeCell ref="G145:H145"/>
    <mergeCell ref="B146:C146"/>
    <mergeCell ref="E146:F146"/>
    <mergeCell ref="G146:H146"/>
    <mergeCell ref="B143:C143"/>
    <mergeCell ref="E143:F143"/>
    <mergeCell ref="G143:H143"/>
    <mergeCell ref="B144:C144"/>
    <mergeCell ref="E144:F144"/>
    <mergeCell ref="G144:H144"/>
    <mergeCell ref="B141:C141"/>
    <mergeCell ref="E141:F141"/>
    <mergeCell ref="G141:H141"/>
    <mergeCell ref="B142:C142"/>
    <mergeCell ref="E142:F142"/>
    <mergeCell ref="G142:H142"/>
    <mergeCell ref="B139:C139"/>
    <mergeCell ref="E139:F139"/>
    <mergeCell ref="G139:H139"/>
    <mergeCell ref="B140:C140"/>
    <mergeCell ref="E140:F140"/>
    <mergeCell ref="G140:H140"/>
    <mergeCell ref="B138:C138"/>
    <mergeCell ref="E138:F138"/>
    <mergeCell ref="G138:H138"/>
    <mergeCell ref="B136:C136"/>
    <mergeCell ref="E136:F136"/>
    <mergeCell ref="G136:H136"/>
    <mergeCell ref="B137:C137"/>
    <mergeCell ref="E137:F137"/>
    <mergeCell ref="G137:H137"/>
    <mergeCell ref="B134:C134"/>
    <mergeCell ref="E134:F134"/>
    <mergeCell ref="G134:H134"/>
    <mergeCell ref="B135:C135"/>
    <mergeCell ref="E135:F135"/>
    <mergeCell ref="G135:H135"/>
    <mergeCell ref="B132:C132"/>
    <mergeCell ref="E132:F132"/>
    <mergeCell ref="G132:H132"/>
    <mergeCell ref="B133:C133"/>
    <mergeCell ref="E133:F133"/>
    <mergeCell ref="G133:H133"/>
    <mergeCell ref="B131:C131"/>
    <mergeCell ref="E131:F131"/>
    <mergeCell ref="G131:H131"/>
    <mergeCell ref="B129:C129"/>
    <mergeCell ref="E129:F129"/>
    <mergeCell ref="G129:H129"/>
    <mergeCell ref="B130:C130"/>
    <mergeCell ref="E130:F130"/>
    <mergeCell ref="G130:H130"/>
    <mergeCell ref="B127:C127"/>
    <mergeCell ref="E127:F127"/>
    <mergeCell ref="G127:H127"/>
    <mergeCell ref="B128:C128"/>
    <mergeCell ref="E128:F128"/>
    <mergeCell ref="G128:H128"/>
    <mergeCell ref="B125:C125"/>
    <mergeCell ref="E125:F125"/>
    <mergeCell ref="G125:H125"/>
    <mergeCell ref="B126:C126"/>
    <mergeCell ref="E126:F126"/>
    <mergeCell ref="G126:H126"/>
    <mergeCell ref="B123:C123"/>
    <mergeCell ref="E123:F123"/>
    <mergeCell ref="G123:H123"/>
    <mergeCell ref="B124:C124"/>
    <mergeCell ref="E124:F124"/>
    <mergeCell ref="G124:H124"/>
    <mergeCell ref="B121:C121"/>
    <mergeCell ref="E121:F121"/>
    <mergeCell ref="G121:H121"/>
    <mergeCell ref="B122:C122"/>
    <mergeCell ref="E122:F122"/>
    <mergeCell ref="G122:H122"/>
    <mergeCell ref="B119:C119"/>
    <mergeCell ref="E119:F119"/>
    <mergeCell ref="G119:H119"/>
    <mergeCell ref="B120:C120"/>
    <mergeCell ref="E120:F120"/>
    <mergeCell ref="G120:H120"/>
    <mergeCell ref="B117:C117"/>
    <mergeCell ref="E117:F117"/>
    <mergeCell ref="G117:H117"/>
    <mergeCell ref="B118:C118"/>
    <mergeCell ref="E118:F118"/>
    <mergeCell ref="G118:H118"/>
    <mergeCell ref="B115:C115"/>
    <mergeCell ref="E115:F115"/>
    <mergeCell ref="G115:H115"/>
    <mergeCell ref="B116:C116"/>
    <mergeCell ref="E116:F116"/>
    <mergeCell ref="G116:H116"/>
    <mergeCell ref="B113:C113"/>
    <mergeCell ref="E113:F113"/>
    <mergeCell ref="G113:H113"/>
    <mergeCell ref="B114:C114"/>
    <mergeCell ref="E114:F114"/>
    <mergeCell ref="G114:H114"/>
    <mergeCell ref="B111:C111"/>
    <mergeCell ref="E111:F111"/>
    <mergeCell ref="G111:H111"/>
    <mergeCell ref="B112:C112"/>
    <mergeCell ref="E112:F112"/>
    <mergeCell ref="G112:H112"/>
    <mergeCell ref="B109:C109"/>
    <mergeCell ref="E109:F109"/>
    <mergeCell ref="G109:H109"/>
    <mergeCell ref="B110:C110"/>
    <mergeCell ref="E110:F110"/>
    <mergeCell ref="G110:H110"/>
    <mergeCell ref="B107:C107"/>
    <mergeCell ref="E107:F107"/>
    <mergeCell ref="G107:H107"/>
    <mergeCell ref="B108:C108"/>
    <mergeCell ref="E108:F108"/>
    <mergeCell ref="G108:H108"/>
    <mergeCell ref="B105:C105"/>
    <mergeCell ref="E105:F105"/>
    <mergeCell ref="G105:H105"/>
    <mergeCell ref="B106:C106"/>
    <mergeCell ref="E106:F106"/>
    <mergeCell ref="G106:H106"/>
    <mergeCell ref="B103:C103"/>
    <mergeCell ref="E103:F103"/>
    <mergeCell ref="G103:H103"/>
    <mergeCell ref="B104:C104"/>
    <mergeCell ref="E104:F104"/>
    <mergeCell ref="G104:H104"/>
    <mergeCell ref="B101:C101"/>
    <mergeCell ref="E101:F101"/>
    <mergeCell ref="G101:H101"/>
    <mergeCell ref="B102:C102"/>
    <mergeCell ref="E102:F102"/>
    <mergeCell ref="G102:H102"/>
    <mergeCell ref="B99:C99"/>
    <mergeCell ref="E99:F99"/>
    <mergeCell ref="G99:H99"/>
    <mergeCell ref="B100:C100"/>
    <mergeCell ref="E100:F100"/>
    <mergeCell ref="G100:H100"/>
    <mergeCell ref="B96:C96"/>
    <mergeCell ref="E96:F96"/>
    <mergeCell ref="G96:H96"/>
    <mergeCell ref="B98:C98"/>
    <mergeCell ref="E98:F98"/>
    <mergeCell ref="G98:H98"/>
    <mergeCell ref="B97:C97"/>
    <mergeCell ref="E97:F97"/>
    <mergeCell ref="G97:H97"/>
    <mergeCell ref="B94:C94"/>
    <mergeCell ref="E94:F94"/>
    <mergeCell ref="G94:H94"/>
    <mergeCell ref="B95:C95"/>
    <mergeCell ref="E95:F95"/>
    <mergeCell ref="G95:H95"/>
    <mergeCell ref="B92:C92"/>
    <mergeCell ref="E92:F92"/>
    <mergeCell ref="G92:H92"/>
    <mergeCell ref="B93:C93"/>
    <mergeCell ref="E93:F93"/>
    <mergeCell ref="G93:H93"/>
    <mergeCell ref="B90:C90"/>
    <mergeCell ref="E90:F90"/>
    <mergeCell ref="G90:H90"/>
    <mergeCell ref="B91:C91"/>
    <mergeCell ref="E91:F91"/>
    <mergeCell ref="G91:H91"/>
    <mergeCell ref="B88:C88"/>
    <mergeCell ref="E88:F88"/>
    <mergeCell ref="G88:H88"/>
    <mergeCell ref="B89:C89"/>
    <mergeCell ref="E89:F89"/>
    <mergeCell ref="G89:H89"/>
    <mergeCell ref="B87:C87"/>
    <mergeCell ref="E87:F87"/>
    <mergeCell ref="G87:H87"/>
    <mergeCell ref="B85:C85"/>
    <mergeCell ref="E85:F85"/>
    <mergeCell ref="G85:H85"/>
    <mergeCell ref="B86:C86"/>
    <mergeCell ref="E86:F86"/>
    <mergeCell ref="G86:H86"/>
    <mergeCell ref="B83:C83"/>
    <mergeCell ref="E83:F83"/>
    <mergeCell ref="G83:H83"/>
    <mergeCell ref="B84:C84"/>
    <mergeCell ref="E84:F84"/>
    <mergeCell ref="G84:H84"/>
    <mergeCell ref="B81:C81"/>
    <mergeCell ref="E81:F81"/>
    <mergeCell ref="G81:H81"/>
    <mergeCell ref="B82:C82"/>
    <mergeCell ref="E82:F82"/>
    <mergeCell ref="G82:H82"/>
    <mergeCell ref="B79:C79"/>
    <mergeCell ref="E79:F79"/>
    <mergeCell ref="G79:H79"/>
    <mergeCell ref="B80:C80"/>
    <mergeCell ref="E80:F80"/>
    <mergeCell ref="G80:H80"/>
    <mergeCell ref="B77:C77"/>
    <mergeCell ref="E77:F77"/>
    <mergeCell ref="G77:H77"/>
    <mergeCell ref="B78:C78"/>
    <mergeCell ref="E78:F78"/>
    <mergeCell ref="G78:H78"/>
    <mergeCell ref="G75:H75"/>
    <mergeCell ref="G73:H73"/>
    <mergeCell ref="G74:H74"/>
    <mergeCell ref="B75:C75"/>
    <mergeCell ref="E75:F75"/>
    <mergeCell ref="B76:C76"/>
    <mergeCell ref="E76:F76"/>
    <mergeCell ref="G76:H76"/>
    <mergeCell ref="B73:C73"/>
    <mergeCell ref="E73:F73"/>
    <mergeCell ref="B74:C74"/>
    <mergeCell ref="E74:F74"/>
    <mergeCell ref="B71:C71"/>
    <mergeCell ref="E71:F71"/>
    <mergeCell ref="G71:H71"/>
    <mergeCell ref="B72:C72"/>
    <mergeCell ref="E72:F72"/>
    <mergeCell ref="G72:H72"/>
    <mergeCell ref="B69:C69"/>
    <mergeCell ref="E69:F69"/>
    <mergeCell ref="G69:H69"/>
    <mergeCell ref="B70:C70"/>
    <mergeCell ref="E70:F70"/>
    <mergeCell ref="G70:H70"/>
    <mergeCell ref="B67:C67"/>
    <mergeCell ref="E67:F67"/>
    <mergeCell ref="G67:H67"/>
    <mergeCell ref="B68:C68"/>
    <mergeCell ref="E68:F68"/>
    <mergeCell ref="G68:H68"/>
    <mergeCell ref="B65:C65"/>
    <mergeCell ref="E65:F65"/>
    <mergeCell ref="G65:H65"/>
    <mergeCell ref="B66:C66"/>
    <mergeCell ref="E66:F66"/>
    <mergeCell ref="G66:H66"/>
    <mergeCell ref="B63:C63"/>
    <mergeCell ref="E63:F63"/>
    <mergeCell ref="G63:H63"/>
    <mergeCell ref="B64:C64"/>
    <mergeCell ref="E64:F64"/>
    <mergeCell ref="G64:H64"/>
    <mergeCell ref="B61:C61"/>
    <mergeCell ref="E61:F61"/>
    <mergeCell ref="G61:H61"/>
    <mergeCell ref="B62:C62"/>
    <mergeCell ref="E62:F62"/>
    <mergeCell ref="G62:H62"/>
    <mergeCell ref="B59:C59"/>
    <mergeCell ref="E59:F59"/>
    <mergeCell ref="G59:H59"/>
    <mergeCell ref="B60:C60"/>
    <mergeCell ref="E60:F60"/>
    <mergeCell ref="G60:H60"/>
    <mergeCell ref="B57:C57"/>
    <mergeCell ref="E57:F57"/>
    <mergeCell ref="G57:H57"/>
    <mergeCell ref="B58:C58"/>
    <mergeCell ref="E58:F58"/>
    <mergeCell ref="G58:H58"/>
    <mergeCell ref="B55:C55"/>
    <mergeCell ref="E55:F55"/>
    <mergeCell ref="G55:H55"/>
    <mergeCell ref="B56:C56"/>
    <mergeCell ref="E56:F56"/>
    <mergeCell ref="G56:H56"/>
    <mergeCell ref="B53:C53"/>
    <mergeCell ref="E53:F53"/>
    <mergeCell ref="G53:H53"/>
    <mergeCell ref="B54:C54"/>
    <mergeCell ref="E54:F54"/>
    <mergeCell ref="G54:H54"/>
    <mergeCell ref="B51:C51"/>
    <mergeCell ref="E51:F51"/>
    <mergeCell ref="G51:H51"/>
    <mergeCell ref="B52:C52"/>
    <mergeCell ref="E52:F52"/>
    <mergeCell ref="G52:H52"/>
    <mergeCell ref="B50:C50"/>
    <mergeCell ref="E50:F50"/>
    <mergeCell ref="G50:H50"/>
    <mergeCell ref="B49:C49"/>
    <mergeCell ref="E49:F49"/>
    <mergeCell ref="G49:H49"/>
    <mergeCell ref="B47:C47"/>
    <mergeCell ref="E47:F47"/>
    <mergeCell ref="G47:H47"/>
    <mergeCell ref="B48:C48"/>
    <mergeCell ref="E48:F48"/>
    <mergeCell ref="G48:H48"/>
    <mergeCell ref="B45:C45"/>
    <mergeCell ref="E45:F45"/>
    <mergeCell ref="G45:H45"/>
    <mergeCell ref="B46:C46"/>
    <mergeCell ref="E46:F46"/>
    <mergeCell ref="G46:H46"/>
    <mergeCell ref="B43:C43"/>
    <mergeCell ref="E43:F43"/>
    <mergeCell ref="G43:H43"/>
    <mergeCell ref="B44:C44"/>
    <mergeCell ref="E44:F44"/>
    <mergeCell ref="G44:H44"/>
    <mergeCell ref="B41:C41"/>
    <mergeCell ref="E41:F41"/>
    <mergeCell ref="G41:H41"/>
    <mergeCell ref="B42:C42"/>
    <mergeCell ref="E42:F42"/>
    <mergeCell ref="G42:H42"/>
    <mergeCell ref="B40:C40"/>
    <mergeCell ref="E40:F40"/>
    <mergeCell ref="G40:H40"/>
    <mergeCell ref="B39:C39"/>
    <mergeCell ref="E39:F39"/>
    <mergeCell ref="G39:H39"/>
    <mergeCell ref="B37:C37"/>
    <mergeCell ref="E37:F37"/>
    <mergeCell ref="G37:H37"/>
    <mergeCell ref="B38:C38"/>
    <mergeCell ref="E38:F38"/>
    <mergeCell ref="G38:H38"/>
    <mergeCell ref="B35:C35"/>
    <mergeCell ref="E35:F35"/>
    <mergeCell ref="G35:H35"/>
    <mergeCell ref="B36:C36"/>
    <mergeCell ref="E36:F36"/>
    <mergeCell ref="G36:H36"/>
    <mergeCell ref="B33:C33"/>
    <mergeCell ref="E33:F33"/>
    <mergeCell ref="G33:H33"/>
    <mergeCell ref="B34:C34"/>
    <mergeCell ref="E34:F34"/>
    <mergeCell ref="G34:H34"/>
    <mergeCell ref="B31:C31"/>
    <mergeCell ref="E31:F31"/>
    <mergeCell ref="G31:H31"/>
    <mergeCell ref="B32:C32"/>
    <mergeCell ref="E32:F32"/>
    <mergeCell ref="G32:H32"/>
    <mergeCell ref="B29:C29"/>
    <mergeCell ref="E29:F29"/>
    <mergeCell ref="G29:H29"/>
    <mergeCell ref="B30:C30"/>
    <mergeCell ref="E30:F30"/>
    <mergeCell ref="G30:H30"/>
    <mergeCell ref="A26:A27"/>
    <mergeCell ref="B26:C27"/>
    <mergeCell ref="D26:D27"/>
    <mergeCell ref="E26:F27"/>
    <mergeCell ref="G26:H27"/>
    <mergeCell ref="B28:C28"/>
    <mergeCell ref="E28:F28"/>
    <mergeCell ref="G28:H28"/>
    <mergeCell ref="B25:C25"/>
    <mergeCell ref="E25:F25"/>
    <mergeCell ref="G25:H25"/>
    <mergeCell ref="B23:C23"/>
    <mergeCell ref="E23:F23"/>
    <mergeCell ref="G23:H23"/>
    <mergeCell ref="B24:C24"/>
    <mergeCell ref="E24:F24"/>
    <mergeCell ref="G24:H24"/>
    <mergeCell ref="B20:C20"/>
    <mergeCell ref="E20:F20"/>
    <mergeCell ref="G20:H20"/>
    <mergeCell ref="B21:C21"/>
    <mergeCell ref="E21:F21"/>
    <mergeCell ref="G21:H21"/>
    <mergeCell ref="B22:C22"/>
    <mergeCell ref="E22:F22"/>
    <mergeCell ref="G22:H22"/>
    <mergeCell ref="E19:F19"/>
    <mergeCell ref="G19:H19"/>
    <mergeCell ref="I11:I12"/>
    <mergeCell ref="G15:H15"/>
    <mergeCell ref="B16:C16"/>
    <mergeCell ref="E16:F16"/>
    <mergeCell ref="G16:H16"/>
    <mergeCell ref="A12:H12"/>
    <mergeCell ref="B18:C18"/>
    <mergeCell ref="A13:A14"/>
    <mergeCell ref="B13:C14"/>
    <mergeCell ref="D13:D14"/>
    <mergeCell ref="E13:H13"/>
    <mergeCell ref="E14:F14"/>
    <mergeCell ref="G14:H14"/>
    <mergeCell ref="A171:A172"/>
    <mergeCell ref="A1:H1"/>
    <mergeCell ref="A2:H2"/>
    <mergeCell ref="A3:B3"/>
    <mergeCell ref="C3:H3"/>
    <mergeCell ref="A4:B4"/>
    <mergeCell ref="C4:H4"/>
    <mergeCell ref="A7:H7"/>
    <mergeCell ref="A8:H8"/>
    <mergeCell ref="A9:H9"/>
    <mergeCell ref="A10:H10"/>
    <mergeCell ref="A11:H11"/>
    <mergeCell ref="A5:H5"/>
    <mergeCell ref="A6:B6"/>
    <mergeCell ref="D6:E6"/>
    <mergeCell ref="F6:G6"/>
    <mergeCell ref="B15:C15"/>
    <mergeCell ref="E15:F15"/>
    <mergeCell ref="E18:F18"/>
    <mergeCell ref="G18:H18"/>
    <mergeCell ref="B17:C17"/>
    <mergeCell ref="E17:F17"/>
    <mergeCell ref="G17:H17"/>
    <mergeCell ref="B19:C19"/>
  </mergeCells>
  <pageMargins left="0.9055118110236221" right="0.31496062992125984" top="0.74803149606299213" bottom="0.74803149606299213" header="0.31496062992125984" footer="0.31496062992125984"/>
  <pageSetup paperSize="9" scale="78" orientation="portrait" r:id="rId1"/>
  <rowBreaks count="10" manualBreakCount="10">
    <brk id="28" max="7" man="1"/>
    <brk id="50" max="7" man="1"/>
    <brk id="64" max="7" man="1"/>
    <brk id="85" max="7" man="1"/>
    <brk id="107" max="7" man="1"/>
    <brk id="134" max="7" man="1"/>
    <brk id="160" max="7" man="1"/>
    <brk id="187" max="7" man="1"/>
    <brk id="212" max="7" man="1"/>
    <brk id="23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52"/>
  <sheetViews>
    <sheetView view="pageBreakPreview" topLeftCell="A20" zoomScale="105" zoomScaleSheetLayoutView="105" workbookViewId="0">
      <selection activeCell="C51" sqref="C51"/>
    </sheetView>
  </sheetViews>
  <sheetFormatPr defaultRowHeight="15"/>
  <cols>
    <col min="1" max="1" width="8.5703125" customWidth="1"/>
    <col min="2" max="2" width="82.7109375" customWidth="1"/>
    <col min="3" max="3" width="16.5703125" customWidth="1"/>
  </cols>
  <sheetData>
    <row r="1" spans="1:3" ht="15.75">
      <c r="B1" s="226" t="s">
        <v>94</v>
      </c>
      <c r="C1" s="226"/>
    </row>
    <row r="2" spans="1:3" ht="15.75">
      <c r="B2" s="226" t="s">
        <v>0</v>
      </c>
      <c r="C2" s="226"/>
    </row>
    <row r="3" spans="1:3" ht="15.75">
      <c r="B3" s="226" t="s">
        <v>1</v>
      </c>
      <c r="C3" s="226"/>
    </row>
    <row r="4" spans="1:3" ht="15.75">
      <c r="B4" s="226" t="s">
        <v>2</v>
      </c>
      <c r="C4" s="226"/>
    </row>
    <row r="5" spans="1:3" ht="18.75">
      <c r="A5" s="2"/>
      <c r="B5" s="226" t="s">
        <v>542</v>
      </c>
      <c r="C5" s="226"/>
    </row>
    <row r="6" spans="1:3" ht="9" customHeight="1">
      <c r="A6" s="2"/>
      <c r="B6" s="255"/>
      <c r="C6" s="255"/>
    </row>
    <row r="7" spans="1:3">
      <c r="A7" s="246" t="s">
        <v>19</v>
      </c>
      <c r="B7" s="270"/>
      <c r="C7" s="270"/>
    </row>
    <row r="8" spans="1:3" ht="49.5" customHeight="1">
      <c r="A8" s="246" t="s">
        <v>538</v>
      </c>
      <c r="B8" s="270"/>
      <c r="C8" s="270"/>
    </row>
    <row r="9" spans="1:3" ht="17.25" customHeight="1">
      <c r="A9" s="301" t="s">
        <v>286</v>
      </c>
      <c r="B9" s="301"/>
      <c r="C9" s="301"/>
    </row>
    <row r="10" spans="1:3" ht="17.25" customHeight="1">
      <c r="A10" s="302"/>
      <c r="B10" s="266" t="s">
        <v>3</v>
      </c>
      <c r="C10" s="305" t="s">
        <v>529</v>
      </c>
    </row>
    <row r="11" spans="1:3" ht="54" customHeight="1">
      <c r="A11" s="303"/>
      <c r="B11" s="267"/>
      <c r="C11" s="306"/>
    </row>
    <row r="12" spans="1:3">
      <c r="A12" s="123" t="s">
        <v>38</v>
      </c>
      <c r="B12" s="124" t="s">
        <v>20</v>
      </c>
      <c r="C12" s="125">
        <f>C13+C14+C16+C17+C18+C19+C20</f>
        <v>34180873.800000004</v>
      </c>
    </row>
    <row r="13" spans="1:3" s="5" customFormat="1" ht="27.75" customHeight="1">
      <c r="A13" s="128" t="s">
        <v>72</v>
      </c>
      <c r="B13" s="126" t="s">
        <v>73</v>
      </c>
      <c r="C13" s="71">
        <v>1586404</v>
      </c>
    </row>
    <row r="14" spans="1:3" ht="29.25" customHeight="1">
      <c r="A14" s="307" t="s">
        <v>39</v>
      </c>
      <c r="B14" s="304" t="s">
        <v>131</v>
      </c>
      <c r="C14" s="72">
        <v>778163</v>
      </c>
    </row>
    <row r="15" spans="1:3" ht="15" hidden="1" customHeight="1">
      <c r="A15" s="307"/>
      <c r="B15" s="304"/>
      <c r="C15" s="71"/>
    </row>
    <row r="16" spans="1:3" ht="27.75" customHeight="1">
      <c r="A16" s="11" t="s">
        <v>40</v>
      </c>
      <c r="B16" s="9" t="s">
        <v>132</v>
      </c>
      <c r="C16" s="73">
        <v>19773176.260000002</v>
      </c>
    </row>
    <row r="17" spans="1:3">
      <c r="A17" s="128" t="s">
        <v>70</v>
      </c>
      <c r="B17" s="126" t="s">
        <v>71</v>
      </c>
      <c r="C17" s="71">
        <v>659.05</v>
      </c>
    </row>
    <row r="18" spans="1:3" ht="29.25" customHeight="1">
      <c r="A18" s="128" t="s">
        <v>41</v>
      </c>
      <c r="B18" s="126" t="s">
        <v>21</v>
      </c>
      <c r="C18" s="72">
        <v>4707308</v>
      </c>
    </row>
    <row r="19" spans="1:3">
      <c r="A19" s="128" t="s">
        <v>42</v>
      </c>
      <c r="B19" s="126" t="s">
        <v>22</v>
      </c>
      <c r="C19" s="69">
        <v>2358493.09</v>
      </c>
    </row>
    <row r="20" spans="1:3">
      <c r="A20" s="128" t="s">
        <v>43</v>
      </c>
      <c r="B20" s="126" t="s">
        <v>23</v>
      </c>
      <c r="C20" s="71">
        <v>4976670.4000000004</v>
      </c>
    </row>
    <row r="21" spans="1:3" ht="16.5" customHeight="1">
      <c r="A21" s="308" t="s">
        <v>44</v>
      </c>
      <c r="B21" s="309" t="s">
        <v>24</v>
      </c>
      <c r="C21" s="310">
        <f t="shared" ref="C21" si="0">C23</f>
        <v>8671145</v>
      </c>
    </row>
    <row r="22" spans="1:3" ht="15" hidden="1" customHeight="1">
      <c r="A22" s="308"/>
      <c r="B22" s="309"/>
      <c r="C22" s="310"/>
    </row>
    <row r="23" spans="1:3" ht="26.25" customHeight="1">
      <c r="A23" s="128" t="s">
        <v>506</v>
      </c>
      <c r="B23" s="304" t="s">
        <v>507</v>
      </c>
      <c r="C23" s="72">
        <v>8671145</v>
      </c>
    </row>
    <row r="24" spans="1:3" ht="15" hidden="1" customHeight="1">
      <c r="A24" s="128"/>
      <c r="B24" s="304"/>
      <c r="C24" s="71"/>
    </row>
    <row r="25" spans="1:3" ht="14.25" customHeight="1">
      <c r="A25" s="123" t="s">
        <v>45</v>
      </c>
      <c r="B25" s="124" t="s">
        <v>25</v>
      </c>
      <c r="C25" s="125">
        <f t="shared" ref="C25" si="1">C26+C27+C28</f>
        <v>25388289.23</v>
      </c>
    </row>
    <row r="26" spans="1:3">
      <c r="A26" s="128" t="s">
        <v>46</v>
      </c>
      <c r="B26" s="126" t="s">
        <v>26</v>
      </c>
      <c r="C26" s="71">
        <v>5184194.59</v>
      </c>
    </row>
    <row r="27" spans="1:3">
      <c r="A27" s="128" t="s">
        <v>47</v>
      </c>
      <c r="B27" s="126" t="s">
        <v>27</v>
      </c>
      <c r="C27" s="71">
        <v>17772216.210000001</v>
      </c>
    </row>
    <row r="28" spans="1:3">
      <c r="A28" s="128" t="s">
        <v>48</v>
      </c>
      <c r="B28" s="126" t="s">
        <v>28</v>
      </c>
      <c r="C28" s="71">
        <v>2431878.4300000002</v>
      </c>
    </row>
    <row r="29" spans="1:3">
      <c r="A29" s="123" t="s">
        <v>134</v>
      </c>
      <c r="B29" s="124" t="s">
        <v>133</v>
      </c>
      <c r="C29" s="125">
        <f t="shared" ref="C29" si="2">C30+C31+C32</f>
        <v>27107673.5</v>
      </c>
    </row>
    <row r="30" spans="1:3">
      <c r="A30" s="128" t="s">
        <v>129</v>
      </c>
      <c r="B30" s="126" t="s">
        <v>135</v>
      </c>
      <c r="C30" s="74">
        <v>3593200</v>
      </c>
    </row>
    <row r="31" spans="1:3">
      <c r="A31" s="128" t="s">
        <v>128</v>
      </c>
      <c r="B31" s="126" t="s">
        <v>136</v>
      </c>
      <c r="C31" s="71">
        <v>21526573.5</v>
      </c>
    </row>
    <row r="32" spans="1:3">
      <c r="A32" s="128" t="s">
        <v>130</v>
      </c>
      <c r="B32" s="126" t="s">
        <v>137</v>
      </c>
      <c r="C32" s="71">
        <v>1987900</v>
      </c>
    </row>
    <row r="33" spans="1:3">
      <c r="A33" s="123" t="s">
        <v>49</v>
      </c>
      <c r="B33" s="107" t="s">
        <v>67</v>
      </c>
      <c r="C33" s="125">
        <f t="shared" ref="C33" si="3">C34+C35+C37+C38+C36</f>
        <v>159118371.16</v>
      </c>
    </row>
    <row r="34" spans="1:3">
      <c r="A34" s="128" t="s">
        <v>50</v>
      </c>
      <c r="B34" s="59" t="s">
        <v>29</v>
      </c>
      <c r="C34" s="71">
        <v>19434272.010000002</v>
      </c>
    </row>
    <row r="35" spans="1:3">
      <c r="A35" s="128" t="s">
        <v>51</v>
      </c>
      <c r="B35" s="59" t="s">
        <v>30</v>
      </c>
      <c r="C35" s="71">
        <v>120430815.67</v>
      </c>
    </row>
    <row r="36" spans="1:3">
      <c r="A36" s="128" t="s">
        <v>140</v>
      </c>
      <c r="B36" s="59" t="s">
        <v>141</v>
      </c>
      <c r="C36" s="71">
        <v>6517334.4800000004</v>
      </c>
    </row>
    <row r="37" spans="1:3">
      <c r="A37" s="128" t="s">
        <v>52</v>
      </c>
      <c r="B37" s="59" t="s">
        <v>114</v>
      </c>
      <c r="C37" s="71">
        <v>1034430</v>
      </c>
    </row>
    <row r="38" spans="1:3">
      <c r="A38" s="128" t="s">
        <v>53</v>
      </c>
      <c r="B38" s="59" t="s">
        <v>31</v>
      </c>
      <c r="C38" s="71">
        <v>11701519</v>
      </c>
    </row>
    <row r="39" spans="1:3">
      <c r="A39" s="123" t="s">
        <v>54</v>
      </c>
      <c r="B39" s="107" t="s">
        <v>101</v>
      </c>
      <c r="C39" s="125">
        <f t="shared" ref="C39" si="4">C40+C41</f>
        <v>12460563.15</v>
      </c>
    </row>
    <row r="40" spans="1:3">
      <c r="A40" s="128" t="s">
        <v>55</v>
      </c>
      <c r="B40" s="59" t="s">
        <v>32</v>
      </c>
      <c r="C40" s="71">
        <v>10106384.15</v>
      </c>
    </row>
    <row r="41" spans="1:3">
      <c r="A41" s="128" t="s">
        <v>99</v>
      </c>
      <c r="B41" s="59" t="s">
        <v>100</v>
      </c>
      <c r="C41" s="71">
        <v>2354179</v>
      </c>
    </row>
    <row r="42" spans="1:3">
      <c r="A42" s="123" t="s">
        <v>56</v>
      </c>
      <c r="B42" s="107" t="s">
        <v>33</v>
      </c>
      <c r="C42" s="125">
        <f t="shared" ref="C42" si="5">C43+C45+C44</f>
        <v>3883239.78</v>
      </c>
    </row>
    <row r="43" spans="1:3">
      <c r="A43" s="128" t="s">
        <v>57</v>
      </c>
      <c r="B43" s="59" t="s">
        <v>34</v>
      </c>
      <c r="C43" s="71">
        <v>1516400</v>
      </c>
    </row>
    <row r="44" spans="1:3">
      <c r="A44" s="128" t="s">
        <v>111</v>
      </c>
      <c r="B44" s="59" t="s">
        <v>112</v>
      </c>
      <c r="C44" s="71"/>
    </row>
    <row r="45" spans="1:3">
      <c r="A45" s="128" t="s">
        <v>58</v>
      </c>
      <c r="B45" s="59" t="s">
        <v>35</v>
      </c>
      <c r="C45" s="71">
        <v>2366839.7799999998</v>
      </c>
    </row>
    <row r="46" spans="1:3">
      <c r="A46" s="123" t="s">
        <v>59</v>
      </c>
      <c r="B46" s="107" t="s">
        <v>36</v>
      </c>
      <c r="C46" s="75">
        <f>C47+C48</f>
        <v>620000</v>
      </c>
    </row>
    <row r="47" spans="1:3">
      <c r="A47" s="128" t="s">
        <v>300</v>
      </c>
      <c r="B47" s="59" t="s">
        <v>303</v>
      </c>
      <c r="C47" s="71">
        <v>420000</v>
      </c>
    </row>
    <row r="48" spans="1:3">
      <c r="A48" s="128" t="s">
        <v>352</v>
      </c>
      <c r="B48" s="59" t="s">
        <v>353</v>
      </c>
      <c r="C48" s="71">
        <v>200000</v>
      </c>
    </row>
    <row r="49" spans="1:3" ht="21.75" customHeight="1">
      <c r="A49" s="123"/>
      <c r="B49" s="107" t="s">
        <v>37</v>
      </c>
      <c r="C49" s="125">
        <f>C12+C21+C25+C29+C33+C39+C42+C46</f>
        <v>271430155.62</v>
      </c>
    </row>
    <row r="51" spans="1:3">
      <c r="B51" s="127"/>
    </row>
    <row r="52" spans="1:3" ht="51.75" customHeight="1">
      <c r="B52" s="8"/>
    </row>
  </sheetData>
  <mergeCells count="18">
    <mergeCell ref="B23:B24"/>
    <mergeCell ref="C10:C11"/>
    <mergeCell ref="A14:A15"/>
    <mergeCell ref="B14:B15"/>
    <mergeCell ref="A21:A22"/>
    <mergeCell ref="B21:B22"/>
    <mergeCell ref="C21:C22"/>
    <mergeCell ref="B1:C1"/>
    <mergeCell ref="B2:C2"/>
    <mergeCell ref="A8:C8"/>
    <mergeCell ref="A9:C9"/>
    <mergeCell ref="A10:A11"/>
    <mergeCell ref="B10:B11"/>
    <mergeCell ref="B3:C3"/>
    <mergeCell ref="B4:C4"/>
    <mergeCell ref="B5:C5"/>
    <mergeCell ref="B6:C6"/>
    <mergeCell ref="A7:C7"/>
  </mergeCells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topLeftCell="A20" zoomScale="106" zoomScaleSheetLayoutView="106" workbookViewId="0">
      <selection activeCell="H33" sqref="H33"/>
    </sheetView>
  </sheetViews>
  <sheetFormatPr defaultRowHeight="15"/>
  <cols>
    <col min="1" max="1" width="8.5703125" customWidth="1"/>
    <col min="2" max="2" width="62.140625" customWidth="1"/>
    <col min="3" max="3" width="14.28515625" customWidth="1"/>
    <col min="4" max="4" width="14.140625" customWidth="1"/>
  </cols>
  <sheetData>
    <row r="1" spans="1:4" ht="15.75">
      <c r="B1" s="226" t="s">
        <v>281</v>
      </c>
      <c r="C1" s="226"/>
      <c r="D1" s="226"/>
    </row>
    <row r="2" spans="1:4" ht="15.75">
      <c r="B2" s="226" t="s">
        <v>0</v>
      </c>
      <c r="C2" s="226"/>
      <c r="D2" s="226"/>
    </row>
    <row r="3" spans="1:4" ht="15.75">
      <c r="B3" s="226" t="s">
        <v>1</v>
      </c>
      <c r="C3" s="226"/>
      <c r="D3" s="226"/>
    </row>
    <row r="4" spans="1:4" ht="15.75">
      <c r="B4" s="226" t="s">
        <v>2</v>
      </c>
      <c r="C4" s="226"/>
      <c r="D4" s="226"/>
    </row>
    <row r="5" spans="1:4" ht="18.75">
      <c r="A5" s="2"/>
      <c r="B5" s="226" t="s">
        <v>531</v>
      </c>
      <c r="C5" s="226"/>
      <c r="D5" s="226"/>
    </row>
    <row r="6" spans="1:4" ht="9" customHeight="1">
      <c r="A6" s="2"/>
      <c r="B6" s="255"/>
      <c r="C6" s="255"/>
    </row>
    <row r="7" spans="1:4">
      <c r="A7" s="246" t="s">
        <v>19</v>
      </c>
      <c r="B7" s="270"/>
      <c r="C7" s="270"/>
    </row>
    <row r="8" spans="1:4" ht="49.5" customHeight="1">
      <c r="A8" s="246" t="s">
        <v>539</v>
      </c>
      <c r="B8" s="270"/>
      <c r="C8" s="270"/>
    </row>
    <row r="9" spans="1:4" ht="17.25" customHeight="1">
      <c r="A9" s="301" t="s">
        <v>286</v>
      </c>
      <c r="B9" s="301"/>
      <c r="C9" s="301"/>
      <c r="D9" s="301"/>
    </row>
    <row r="10" spans="1:4" ht="17.25" customHeight="1">
      <c r="A10" s="302"/>
      <c r="B10" s="266" t="s">
        <v>3</v>
      </c>
      <c r="C10" s="311" t="s">
        <v>231</v>
      </c>
      <c r="D10" s="311"/>
    </row>
    <row r="11" spans="1:4" ht="54" customHeight="1">
      <c r="A11" s="303"/>
      <c r="B11" s="267"/>
      <c r="C11" s="120" t="s">
        <v>482</v>
      </c>
      <c r="D11" s="120" t="s">
        <v>532</v>
      </c>
    </row>
    <row r="12" spans="1:4">
      <c r="A12" s="27" t="s">
        <v>38</v>
      </c>
      <c r="B12" s="28" t="s">
        <v>20</v>
      </c>
      <c r="C12" s="125">
        <f>SUM(C13:C20)</f>
        <v>34548723.93</v>
      </c>
      <c r="D12" s="133">
        <f>SUM(D13:D20)</f>
        <v>33629359.140000001</v>
      </c>
    </row>
    <row r="13" spans="1:4" s="5" customFormat="1" ht="27.75" customHeight="1">
      <c r="A13" s="31" t="s">
        <v>72</v>
      </c>
      <c r="B13" s="29" t="s">
        <v>73</v>
      </c>
      <c r="C13" s="71">
        <v>1586404</v>
      </c>
      <c r="D13" s="71">
        <v>1586404</v>
      </c>
    </row>
    <row r="14" spans="1:4" ht="29.25" customHeight="1">
      <c r="A14" s="307" t="s">
        <v>39</v>
      </c>
      <c r="B14" s="304" t="s">
        <v>131</v>
      </c>
      <c r="C14" s="72">
        <v>778163</v>
      </c>
      <c r="D14" s="72">
        <v>778163</v>
      </c>
    </row>
    <row r="15" spans="1:4" ht="15" hidden="1" customHeight="1">
      <c r="A15" s="307"/>
      <c r="B15" s="304"/>
      <c r="C15" s="71"/>
      <c r="D15" s="71"/>
    </row>
    <row r="16" spans="1:4" ht="41.25" customHeight="1">
      <c r="A16" s="11" t="s">
        <v>40</v>
      </c>
      <c r="B16" s="9" t="s">
        <v>132</v>
      </c>
      <c r="C16" s="73">
        <v>19804634.039999999</v>
      </c>
      <c r="D16" s="73">
        <v>19804634.039999999</v>
      </c>
    </row>
    <row r="17" spans="1:4">
      <c r="A17" s="31" t="s">
        <v>70</v>
      </c>
      <c r="B17" s="29" t="s">
        <v>71</v>
      </c>
      <c r="C17" s="71">
        <v>591.79999999999995</v>
      </c>
      <c r="D17" s="71"/>
    </row>
    <row r="18" spans="1:4" ht="29.25" customHeight="1">
      <c r="A18" s="31" t="s">
        <v>41</v>
      </c>
      <c r="B18" s="29" t="s">
        <v>21</v>
      </c>
      <c r="C18" s="72">
        <v>4707308</v>
      </c>
      <c r="D18" s="72">
        <v>4707308</v>
      </c>
    </row>
    <row r="19" spans="1:4">
      <c r="A19" s="31" t="s">
        <v>42</v>
      </c>
      <c r="B19" s="29" t="s">
        <v>22</v>
      </c>
      <c r="C19" s="69">
        <v>3694854.29</v>
      </c>
      <c r="D19" s="69">
        <v>4316581.3</v>
      </c>
    </row>
    <row r="20" spans="1:4">
      <c r="A20" s="31" t="s">
        <v>43</v>
      </c>
      <c r="B20" s="29" t="s">
        <v>23</v>
      </c>
      <c r="C20" s="71">
        <v>3976768.8</v>
      </c>
      <c r="D20" s="71">
        <v>2436268.7999999998</v>
      </c>
    </row>
    <row r="21" spans="1:4" ht="16.5" customHeight="1">
      <c r="A21" s="308" t="s">
        <v>44</v>
      </c>
      <c r="B21" s="309" t="s">
        <v>24</v>
      </c>
      <c r="C21" s="310">
        <f>C23</f>
        <v>6748390</v>
      </c>
      <c r="D21" s="310">
        <f>D23</f>
        <v>5462390</v>
      </c>
    </row>
    <row r="22" spans="1:4" ht="15" hidden="1" customHeight="1">
      <c r="A22" s="308"/>
      <c r="B22" s="309"/>
      <c r="C22" s="310"/>
      <c r="D22" s="310"/>
    </row>
    <row r="23" spans="1:4" ht="26.25" customHeight="1">
      <c r="A23" s="111" t="s">
        <v>506</v>
      </c>
      <c r="B23" s="304" t="s">
        <v>507</v>
      </c>
      <c r="C23" s="243">
        <v>6748390</v>
      </c>
      <c r="D23" s="243">
        <v>5462390</v>
      </c>
    </row>
    <row r="24" spans="1:4" ht="15" hidden="1" customHeight="1">
      <c r="A24" s="111"/>
      <c r="B24" s="304"/>
      <c r="C24" s="243"/>
      <c r="D24" s="243"/>
    </row>
    <row r="25" spans="1:4" ht="14.25" customHeight="1">
      <c r="A25" s="27" t="s">
        <v>45</v>
      </c>
      <c r="B25" s="28" t="s">
        <v>25</v>
      </c>
      <c r="C25" s="125">
        <f>C26+C27+C28</f>
        <v>11316429.960000001</v>
      </c>
      <c r="D25" s="133">
        <f>D26+D27+D28</f>
        <v>11652997.48</v>
      </c>
    </row>
    <row r="26" spans="1:4">
      <c r="A26" s="31" t="s">
        <v>46</v>
      </c>
      <c r="B26" s="29" t="s">
        <v>26</v>
      </c>
      <c r="C26" s="71">
        <v>752159.96</v>
      </c>
      <c r="D26" s="71">
        <v>918857.48</v>
      </c>
    </row>
    <row r="27" spans="1:4">
      <c r="A27" s="31" t="s">
        <v>47</v>
      </c>
      <c r="B27" s="29" t="s">
        <v>27</v>
      </c>
      <c r="C27" s="71">
        <v>8089270</v>
      </c>
      <c r="D27" s="71">
        <v>8659140</v>
      </c>
    </row>
    <row r="28" spans="1:4">
      <c r="A28" s="31" t="s">
        <v>48</v>
      </c>
      <c r="B28" s="29" t="s">
        <v>28</v>
      </c>
      <c r="C28" s="71">
        <v>2475000</v>
      </c>
      <c r="D28" s="71">
        <v>2075000</v>
      </c>
    </row>
    <row r="29" spans="1:4">
      <c r="A29" s="27" t="s">
        <v>134</v>
      </c>
      <c r="B29" s="28" t="s">
        <v>133</v>
      </c>
      <c r="C29" s="125">
        <f>C30+C31+C32</f>
        <v>22654473.5</v>
      </c>
      <c r="D29" s="133">
        <f>D30+D31+D32</f>
        <v>20707957.460000001</v>
      </c>
    </row>
    <row r="30" spans="1:4">
      <c r="A30" s="31" t="s">
        <v>129</v>
      </c>
      <c r="B30" s="29" t="s">
        <v>135</v>
      </c>
      <c r="C30" s="74">
        <v>2267100</v>
      </c>
      <c r="D30" s="74">
        <v>2267100</v>
      </c>
    </row>
    <row r="31" spans="1:4">
      <c r="A31" s="31" t="s">
        <v>128</v>
      </c>
      <c r="B31" s="29" t="s">
        <v>136</v>
      </c>
      <c r="C31" s="71">
        <v>18938873.5</v>
      </c>
      <c r="D31" s="71">
        <v>16992357.460000001</v>
      </c>
    </row>
    <row r="32" spans="1:4">
      <c r="A32" s="31" t="s">
        <v>130</v>
      </c>
      <c r="B32" s="29" t="s">
        <v>137</v>
      </c>
      <c r="C32" s="119">
        <v>1448500</v>
      </c>
      <c r="D32" s="131">
        <v>1448500</v>
      </c>
    </row>
    <row r="33" spans="1:4">
      <c r="A33" s="27" t="s">
        <v>49</v>
      </c>
      <c r="B33" s="7" t="s">
        <v>67</v>
      </c>
      <c r="C33" s="125">
        <f>C34+C35+C37+C38+C36</f>
        <v>154921849.78000003</v>
      </c>
      <c r="D33" s="133">
        <f>D34+D35+D37+D38+D36</f>
        <v>148976389.86000001</v>
      </c>
    </row>
    <row r="34" spans="1:4">
      <c r="A34" s="31" t="s">
        <v>50</v>
      </c>
      <c r="B34" s="10" t="s">
        <v>29</v>
      </c>
      <c r="C34" s="71">
        <v>19065545</v>
      </c>
      <c r="D34" s="71">
        <v>19241425</v>
      </c>
    </row>
    <row r="35" spans="1:4">
      <c r="A35" s="31" t="s">
        <v>51</v>
      </c>
      <c r="B35" s="10" t="s">
        <v>30</v>
      </c>
      <c r="C35" s="71">
        <v>117973742.23</v>
      </c>
      <c r="D35" s="71">
        <v>111852402.31</v>
      </c>
    </row>
    <row r="36" spans="1:4">
      <c r="A36" s="31" t="s">
        <v>140</v>
      </c>
      <c r="B36" s="10" t="s">
        <v>141</v>
      </c>
      <c r="C36" s="71">
        <v>5394063.5499999998</v>
      </c>
      <c r="D36" s="71">
        <v>5394063.5499999998</v>
      </c>
    </row>
    <row r="37" spans="1:4">
      <c r="A37" s="31" t="s">
        <v>52</v>
      </c>
      <c r="B37" s="10" t="s">
        <v>114</v>
      </c>
      <c r="C37" s="71">
        <v>1134430</v>
      </c>
      <c r="D37" s="71">
        <v>1134430</v>
      </c>
    </row>
    <row r="38" spans="1:4">
      <c r="A38" s="31" t="s">
        <v>53</v>
      </c>
      <c r="B38" s="10" t="s">
        <v>31</v>
      </c>
      <c r="C38" s="71">
        <v>11354069</v>
      </c>
      <c r="D38" s="71">
        <v>11354069</v>
      </c>
    </row>
    <row r="39" spans="1:4">
      <c r="A39" s="27" t="s">
        <v>54</v>
      </c>
      <c r="B39" s="7" t="s">
        <v>101</v>
      </c>
      <c r="C39" s="125">
        <f>C40+C41</f>
        <v>9347138.2100000009</v>
      </c>
      <c r="D39" s="133">
        <f>D40+D41</f>
        <v>9347138.2100000009</v>
      </c>
    </row>
    <row r="40" spans="1:4">
      <c r="A40" s="31" t="s">
        <v>55</v>
      </c>
      <c r="B40" s="10" t="s">
        <v>32</v>
      </c>
      <c r="C40" s="119">
        <v>6992959.21</v>
      </c>
      <c r="D40" s="203">
        <v>6992959.21</v>
      </c>
    </row>
    <row r="41" spans="1:4">
      <c r="A41" s="31" t="s">
        <v>99</v>
      </c>
      <c r="B41" s="10" t="s">
        <v>100</v>
      </c>
      <c r="C41" s="71">
        <v>2354179</v>
      </c>
      <c r="D41" s="71">
        <v>2354179</v>
      </c>
    </row>
    <row r="42" spans="1:4">
      <c r="A42" s="27" t="s">
        <v>56</v>
      </c>
      <c r="B42" s="7" t="s">
        <v>33</v>
      </c>
      <c r="C42" s="125">
        <f>C43+C45+C44</f>
        <v>3052836.7</v>
      </c>
      <c r="D42" s="133">
        <f>D43+D45+D44</f>
        <v>3052836.7</v>
      </c>
    </row>
    <row r="43" spans="1:4">
      <c r="A43" s="31" t="s">
        <v>57</v>
      </c>
      <c r="B43" s="10" t="s">
        <v>34</v>
      </c>
      <c r="C43" s="71">
        <v>1516400</v>
      </c>
      <c r="D43" s="71">
        <v>1516400</v>
      </c>
    </row>
    <row r="44" spans="1:4">
      <c r="A44" s="31" t="s">
        <v>111</v>
      </c>
      <c r="B44" s="10" t="s">
        <v>112</v>
      </c>
      <c r="C44" s="119"/>
      <c r="D44" s="203"/>
    </row>
    <row r="45" spans="1:4">
      <c r="A45" s="31" t="s">
        <v>58</v>
      </c>
      <c r="B45" s="10" t="s">
        <v>35</v>
      </c>
      <c r="C45" s="119">
        <v>1536436.7</v>
      </c>
      <c r="D45" s="203">
        <v>1536436.7</v>
      </c>
    </row>
    <row r="46" spans="1:4">
      <c r="A46" s="27" t="s">
        <v>59</v>
      </c>
      <c r="B46" s="7" t="s">
        <v>36</v>
      </c>
      <c r="C46" s="125">
        <f>C47+C48</f>
        <v>530000</v>
      </c>
      <c r="D46" s="133">
        <f>D47+D48</f>
        <v>530000</v>
      </c>
    </row>
    <row r="47" spans="1:4">
      <c r="A47" s="57" t="s">
        <v>300</v>
      </c>
      <c r="B47" s="58" t="s">
        <v>303</v>
      </c>
      <c r="C47" s="119">
        <v>330000</v>
      </c>
      <c r="D47" s="203">
        <v>330000</v>
      </c>
    </row>
    <row r="48" spans="1:4">
      <c r="A48" s="65" t="s">
        <v>352</v>
      </c>
      <c r="B48" s="59" t="s">
        <v>353</v>
      </c>
      <c r="C48" s="119">
        <v>200000</v>
      </c>
      <c r="D48" s="203">
        <v>200000</v>
      </c>
    </row>
    <row r="49" spans="1:4" ht="21.75" customHeight="1">
      <c r="A49" s="27"/>
      <c r="B49" s="7" t="s">
        <v>37</v>
      </c>
      <c r="C49" s="125">
        <f>C12+C21+C25+C33+C39+C42+C46+C29</f>
        <v>243119842.08000001</v>
      </c>
      <c r="D49" s="133">
        <f>D12+D21+D25+D33+D39+D42+D46+D29</f>
        <v>233359068.85000002</v>
      </c>
    </row>
    <row r="51" spans="1:4">
      <c r="B51" s="30"/>
    </row>
    <row r="52" spans="1:4" ht="51.75" customHeight="1">
      <c r="B52" s="8"/>
    </row>
  </sheetData>
  <mergeCells count="21">
    <mergeCell ref="A21:A22"/>
    <mergeCell ref="B21:B22"/>
    <mergeCell ref="C21:C22"/>
    <mergeCell ref="D21:D22"/>
    <mergeCell ref="B23:B24"/>
    <mergeCell ref="D23:D24"/>
    <mergeCell ref="C23:C24"/>
    <mergeCell ref="A8:C8"/>
    <mergeCell ref="A9:D9"/>
    <mergeCell ref="A14:A15"/>
    <mergeCell ref="B14:B15"/>
    <mergeCell ref="C10:D10"/>
    <mergeCell ref="B10:B11"/>
    <mergeCell ref="A10:A11"/>
    <mergeCell ref="A7:C7"/>
    <mergeCell ref="B1:D1"/>
    <mergeCell ref="B2:D2"/>
    <mergeCell ref="B3:D3"/>
    <mergeCell ref="B4:D4"/>
    <mergeCell ref="B5:D5"/>
    <mergeCell ref="B6:C6"/>
  </mergeCells>
  <pageMargins left="0.7" right="0.7" top="0.75" bottom="0.75" header="0.3" footer="0.3"/>
  <pageSetup paperSize="9" scale="8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8"/>
  <sheetViews>
    <sheetView view="pageBreakPreview" topLeftCell="A150" zoomScale="106" zoomScaleSheetLayoutView="106" workbookViewId="0">
      <selection activeCell="K157" sqref="K157:M157"/>
    </sheetView>
  </sheetViews>
  <sheetFormatPr defaultRowHeight="15"/>
  <cols>
    <col min="4" max="4" width="24.28515625" customWidth="1"/>
    <col min="5" max="5" width="6.42578125" customWidth="1"/>
    <col min="6" max="6" width="6.5703125" customWidth="1"/>
    <col min="7" max="7" width="3.7109375" customWidth="1"/>
    <col min="8" max="8" width="3.85546875" customWidth="1"/>
    <col min="9" max="9" width="3.140625" customWidth="1"/>
    <col min="10" max="10" width="6" customWidth="1"/>
    <col min="11" max="11" width="5.28515625" customWidth="1"/>
    <col min="12" max="12" width="4.42578125" customWidth="1"/>
    <col min="13" max="13" width="4.5703125" customWidth="1"/>
    <col min="14" max="14" width="13.28515625" bestFit="1" customWidth="1"/>
  </cols>
  <sheetData>
    <row r="1" spans="1:13" ht="15.75" customHeight="1">
      <c r="A1" s="273"/>
      <c r="B1" s="273"/>
      <c r="C1" s="273"/>
      <c r="D1" s="273"/>
      <c r="E1" s="273"/>
      <c r="F1" s="273"/>
      <c r="G1" s="273"/>
      <c r="H1" s="272" t="s">
        <v>113</v>
      </c>
      <c r="I1" s="272"/>
      <c r="J1" s="272"/>
      <c r="K1" s="272"/>
      <c r="L1" s="272"/>
      <c r="M1" s="272"/>
    </row>
    <row r="2" spans="1:13" ht="15.75" customHeight="1">
      <c r="A2" s="273"/>
      <c r="B2" s="273"/>
      <c r="C2" s="273"/>
      <c r="D2" s="273"/>
      <c r="E2" s="273"/>
      <c r="F2" s="273"/>
      <c r="G2" s="273"/>
      <c r="H2" s="272" t="s">
        <v>0</v>
      </c>
      <c r="I2" s="272"/>
      <c r="J2" s="272"/>
      <c r="K2" s="272"/>
      <c r="L2" s="272"/>
      <c r="M2" s="272"/>
    </row>
    <row r="3" spans="1:13" ht="15.75" customHeight="1">
      <c r="A3" s="273"/>
      <c r="B3" s="273"/>
      <c r="C3" s="273"/>
      <c r="D3" s="273"/>
      <c r="E3" s="273"/>
      <c r="F3" s="273"/>
      <c r="G3" s="273"/>
      <c r="H3" s="272" t="s">
        <v>1</v>
      </c>
      <c r="I3" s="272"/>
      <c r="J3" s="272"/>
      <c r="K3" s="272"/>
      <c r="L3" s="272"/>
      <c r="M3" s="272"/>
    </row>
    <row r="4" spans="1:13" ht="15.75" customHeight="1">
      <c r="A4" s="273"/>
      <c r="B4" s="273"/>
      <c r="C4" s="273"/>
      <c r="D4" s="273"/>
      <c r="E4" s="273"/>
      <c r="F4" s="273"/>
      <c r="G4" s="273"/>
      <c r="H4" s="272" t="s">
        <v>2</v>
      </c>
      <c r="I4" s="272"/>
      <c r="J4" s="272"/>
      <c r="K4" s="272"/>
      <c r="L4" s="272"/>
      <c r="M4" s="272"/>
    </row>
    <row r="5" spans="1:13" ht="15.75" customHeight="1">
      <c r="A5" s="273"/>
      <c r="B5" s="273"/>
      <c r="C5" s="273"/>
      <c r="D5" s="273"/>
      <c r="E5" s="273"/>
      <c r="F5" s="273"/>
      <c r="G5" s="273"/>
      <c r="H5" s="272" t="s">
        <v>654</v>
      </c>
      <c r="I5" s="272"/>
      <c r="J5" s="272"/>
      <c r="K5" s="272"/>
      <c r="L5" s="272"/>
      <c r="M5" s="272"/>
    </row>
    <row r="6" spans="1:13">
      <c r="A6" s="273"/>
      <c r="B6" s="273"/>
      <c r="C6" s="273"/>
      <c r="D6" s="273"/>
      <c r="E6" s="273"/>
      <c r="F6" s="273"/>
      <c r="G6" s="273"/>
      <c r="I6" s="273"/>
      <c r="J6" s="273"/>
      <c r="K6" s="273"/>
      <c r="M6" s="155"/>
    </row>
    <row r="7" spans="1:13" ht="15.75" customHeight="1">
      <c r="A7" s="276" t="s">
        <v>66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1:13" ht="15.75" customHeight="1">
      <c r="A8" s="276" t="s">
        <v>540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</row>
    <row r="9" spans="1:13">
      <c r="A9" s="273"/>
      <c r="B9" s="273"/>
      <c r="C9" s="273"/>
      <c r="D9" s="273"/>
      <c r="G9" s="273"/>
      <c r="H9" s="273"/>
      <c r="I9" s="273"/>
      <c r="J9" s="273"/>
      <c r="K9" s="273"/>
      <c r="L9" s="273"/>
      <c r="M9" s="273"/>
    </row>
    <row r="10" spans="1:13">
      <c r="A10" s="345"/>
      <c r="B10" s="345"/>
      <c r="C10" s="345"/>
      <c r="D10" s="345"/>
      <c r="G10" s="345"/>
      <c r="H10" s="345"/>
      <c r="I10" s="345"/>
      <c r="J10" s="346" t="s">
        <v>286</v>
      </c>
      <c r="K10" s="346"/>
      <c r="L10" s="346"/>
      <c r="M10" s="346"/>
    </row>
    <row r="11" spans="1:13">
      <c r="A11" s="344"/>
      <c r="B11" s="344"/>
      <c r="C11" s="344"/>
      <c r="D11" s="344"/>
      <c r="E11" s="344" t="s">
        <v>68</v>
      </c>
      <c r="F11" s="344" t="s">
        <v>60</v>
      </c>
      <c r="G11" s="225" t="s">
        <v>10</v>
      </c>
      <c r="H11" s="225"/>
      <c r="I11" s="225"/>
      <c r="J11" s="225" t="s">
        <v>61</v>
      </c>
      <c r="K11" s="225" t="s">
        <v>529</v>
      </c>
      <c r="L11" s="225"/>
      <c r="M11" s="225"/>
    </row>
    <row r="12" spans="1:13">
      <c r="A12" s="344"/>
      <c r="B12" s="344"/>
      <c r="C12" s="344"/>
      <c r="D12" s="344"/>
      <c r="E12" s="344"/>
      <c r="F12" s="344"/>
      <c r="G12" s="225"/>
      <c r="H12" s="225"/>
      <c r="I12" s="225"/>
      <c r="J12" s="225"/>
      <c r="K12" s="225"/>
      <c r="L12" s="225"/>
      <c r="M12" s="225"/>
    </row>
    <row r="13" spans="1:13" ht="46.5" customHeight="1">
      <c r="A13" s="344"/>
      <c r="B13" s="344"/>
      <c r="C13" s="344"/>
      <c r="D13" s="344"/>
      <c r="E13" s="344"/>
      <c r="F13" s="344"/>
      <c r="G13" s="225"/>
      <c r="H13" s="225"/>
      <c r="I13" s="225"/>
      <c r="J13" s="225"/>
      <c r="K13" s="225"/>
      <c r="L13" s="225"/>
      <c r="M13" s="225"/>
    </row>
    <row r="14" spans="1:13" ht="28.5" customHeight="1">
      <c r="A14" s="315" t="s">
        <v>62</v>
      </c>
      <c r="B14" s="315"/>
      <c r="C14" s="315"/>
      <c r="D14" s="315"/>
      <c r="E14" s="164" t="s">
        <v>64</v>
      </c>
      <c r="F14" s="168"/>
      <c r="G14" s="316"/>
      <c r="H14" s="316"/>
      <c r="I14" s="316"/>
      <c r="J14" s="3"/>
      <c r="K14" s="300">
        <f>K15+K16+K17+K18+K19+K20+K21+K22+K23+K24+K25+K26+K27+K28+K29+K30+K31+K34+K35+K36+K37+K40+K38+K39+K41+K42+K43+K44+K45+K46+K47+K48+K49+K50+K51+K52+K53+K54+K55+K56+K57+K58+K59+K60+K61+K62+K63+K64+K65+K32+K33</f>
        <v>71348109.579999998</v>
      </c>
      <c r="L14" s="300"/>
      <c r="M14" s="300"/>
    </row>
    <row r="15" spans="1:13" ht="80.25" customHeight="1">
      <c r="A15" s="312" t="s">
        <v>92</v>
      </c>
      <c r="B15" s="312"/>
      <c r="C15" s="312"/>
      <c r="D15" s="312"/>
      <c r="E15" s="165" t="s">
        <v>64</v>
      </c>
      <c r="F15" s="165" t="s">
        <v>72</v>
      </c>
      <c r="G15" s="313">
        <v>4190000250</v>
      </c>
      <c r="H15" s="313"/>
      <c r="I15" s="313"/>
      <c r="J15" s="166">
        <v>100</v>
      </c>
      <c r="K15" s="314">
        <v>1586404</v>
      </c>
      <c r="L15" s="314"/>
      <c r="M15" s="314"/>
    </row>
    <row r="16" spans="1:13" ht="79.5" customHeight="1">
      <c r="A16" s="282" t="s">
        <v>473</v>
      </c>
      <c r="B16" s="282"/>
      <c r="C16" s="282"/>
      <c r="D16" s="282"/>
      <c r="E16" s="165" t="s">
        <v>64</v>
      </c>
      <c r="F16" s="165" t="s">
        <v>40</v>
      </c>
      <c r="G16" s="313">
        <v>3330180360</v>
      </c>
      <c r="H16" s="313"/>
      <c r="I16" s="313"/>
      <c r="J16" s="166">
        <v>100</v>
      </c>
      <c r="K16" s="314">
        <v>465194.17</v>
      </c>
      <c r="L16" s="314"/>
      <c r="M16" s="314"/>
    </row>
    <row r="17" spans="1:13" s="171" customFormat="1" ht="54" customHeight="1">
      <c r="A17" s="332" t="s">
        <v>651</v>
      </c>
      <c r="B17" s="333"/>
      <c r="C17" s="333"/>
      <c r="D17" s="334"/>
      <c r="E17" s="165" t="s">
        <v>64</v>
      </c>
      <c r="F17" s="165" t="s">
        <v>40</v>
      </c>
      <c r="G17" s="281">
        <v>3330180360</v>
      </c>
      <c r="H17" s="330"/>
      <c r="I17" s="283"/>
      <c r="J17" s="186" t="s">
        <v>674</v>
      </c>
      <c r="K17" s="317">
        <v>41553.29</v>
      </c>
      <c r="L17" s="318"/>
      <c r="M17" s="319"/>
    </row>
    <row r="18" spans="1:13" ht="81" customHeight="1">
      <c r="A18" s="312" t="s">
        <v>579</v>
      </c>
      <c r="B18" s="312"/>
      <c r="C18" s="312"/>
      <c r="D18" s="312"/>
      <c r="E18" s="165" t="s">
        <v>64</v>
      </c>
      <c r="F18" s="165" t="s">
        <v>40</v>
      </c>
      <c r="G18" s="313">
        <v>4190000280</v>
      </c>
      <c r="H18" s="313"/>
      <c r="I18" s="313"/>
      <c r="J18" s="166">
        <v>100</v>
      </c>
      <c r="K18" s="314">
        <v>18303913</v>
      </c>
      <c r="L18" s="314"/>
      <c r="M18" s="314"/>
    </row>
    <row r="19" spans="1:13" ht="41.25" customHeight="1">
      <c r="A19" s="312" t="s">
        <v>580</v>
      </c>
      <c r="B19" s="312"/>
      <c r="C19" s="312"/>
      <c r="D19" s="312"/>
      <c r="E19" s="165" t="s">
        <v>64</v>
      </c>
      <c r="F19" s="165" t="s">
        <v>40</v>
      </c>
      <c r="G19" s="313">
        <v>4190000280</v>
      </c>
      <c r="H19" s="313"/>
      <c r="I19" s="313"/>
      <c r="J19" s="166">
        <v>200</v>
      </c>
      <c r="K19" s="314">
        <v>956615.8</v>
      </c>
      <c r="L19" s="314"/>
      <c r="M19" s="314"/>
    </row>
    <row r="20" spans="1:13" ht="31.5" customHeight="1">
      <c r="A20" s="312" t="s">
        <v>581</v>
      </c>
      <c r="B20" s="312"/>
      <c r="C20" s="312"/>
      <c r="D20" s="312"/>
      <c r="E20" s="165" t="s">
        <v>64</v>
      </c>
      <c r="F20" s="165" t="s">
        <v>40</v>
      </c>
      <c r="G20" s="313">
        <v>4190000280</v>
      </c>
      <c r="H20" s="313"/>
      <c r="I20" s="313"/>
      <c r="J20" s="166">
        <v>800</v>
      </c>
      <c r="K20" s="314">
        <v>5900</v>
      </c>
      <c r="L20" s="314"/>
      <c r="M20" s="314"/>
    </row>
    <row r="21" spans="1:13" ht="65.25" customHeight="1">
      <c r="A21" s="282" t="s">
        <v>675</v>
      </c>
      <c r="B21" s="282"/>
      <c r="C21" s="282"/>
      <c r="D21" s="282"/>
      <c r="E21" s="165" t="s">
        <v>64</v>
      </c>
      <c r="F21" s="165" t="s">
        <v>70</v>
      </c>
      <c r="G21" s="225">
        <v>4490051200</v>
      </c>
      <c r="H21" s="225"/>
      <c r="I21" s="225"/>
      <c r="J21" s="149">
        <v>200</v>
      </c>
      <c r="K21" s="263">
        <v>659.05</v>
      </c>
      <c r="L21" s="263"/>
      <c r="M21" s="263"/>
    </row>
    <row r="22" spans="1:13" ht="55.5" customHeight="1">
      <c r="A22" s="312" t="s">
        <v>409</v>
      </c>
      <c r="B22" s="312"/>
      <c r="C22" s="312"/>
      <c r="D22" s="312"/>
      <c r="E22" s="165" t="s">
        <v>64</v>
      </c>
      <c r="F22" s="165" t="s">
        <v>43</v>
      </c>
      <c r="G22" s="313">
        <v>2890120600</v>
      </c>
      <c r="H22" s="313"/>
      <c r="I22" s="313"/>
      <c r="J22" s="166">
        <v>200</v>
      </c>
      <c r="K22" s="314">
        <v>100000</v>
      </c>
      <c r="L22" s="314"/>
      <c r="M22" s="314"/>
    </row>
    <row r="23" spans="1:13" ht="54.75" customHeight="1">
      <c r="A23" s="312" t="s">
        <v>416</v>
      </c>
      <c r="B23" s="312"/>
      <c r="C23" s="312"/>
      <c r="D23" s="312"/>
      <c r="E23" s="165" t="s">
        <v>64</v>
      </c>
      <c r="F23" s="165" t="s">
        <v>43</v>
      </c>
      <c r="G23" s="313">
        <v>3110120800</v>
      </c>
      <c r="H23" s="313"/>
      <c r="I23" s="313"/>
      <c r="J23" s="166">
        <v>200</v>
      </c>
      <c r="K23" s="314">
        <v>400000</v>
      </c>
      <c r="L23" s="314"/>
      <c r="M23" s="314"/>
    </row>
    <row r="24" spans="1:13" ht="39.75" customHeight="1">
      <c r="A24" s="312" t="s">
        <v>417</v>
      </c>
      <c r="B24" s="312"/>
      <c r="C24" s="312"/>
      <c r="D24" s="312"/>
      <c r="E24" s="165" t="s">
        <v>64</v>
      </c>
      <c r="F24" s="165" t="s">
        <v>43</v>
      </c>
      <c r="G24" s="313">
        <v>3110120810</v>
      </c>
      <c r="H24" s="313"/>
      <c r="I24" s="313"/>
      <c r="J24" s="166">
        <v>200</v>
      </c>
      <c r="K24" s="314">
        <v>100000</v>
      </c>
      <c r="L24" s="314"/>
      <c r="M24" s="314"/>
    </row>
    <row r="25" spans="1:13" ht="54.75" customHeight="1">
      <c r="A25" s="312" t="s">
        <v>418</v>
      </c>
      <c r="B25" s="312"/>
      <c r="C25" s="312"/>
      <c r="D25" s="312"/>
      <c r="E25" s="165" t="s">
        <v>64</v>
      </c>
      <c r="F25" s="165" t="s">
        <v>43</v>
      </c>
      <c r="G25" s="313">
        <v>3110120820</v>
      </c>
      <c r="H25" s="313"/>
      <c r="I25" s="313"/>
      <c r="J25" s="166">
        <v>200</v>
      </c>
      <c r="K25" s="314">
        <v>1200000</v>
      </c>
      <c r="L25" s="314"/>
      <c r="M25" s="314"/>
    </row>
    <row r="26" spans="1:13" ht="39" customHeight="1">
      <c r="A26" s="312" t="s">
        <v>422</v>
      </c>
      <c r="B26" s="312"/>
      <c r="C26" s="312"/>
      <c r="D26" s="312"/>
      <c r="E26" s="165" t="s">
        <v>64</v>
      </c>
      <c r="F26" s="165" t="s">
        <v>43</v>
      </c>
      <c r="G26" s="313">
        <v>3210100700</v>
      </c>
      <c r="H26" s="313"/>
      <c r="I26" s="313"/>
      <c r="J26" s="166">
        <v>200</v>
      </c>
      <c r="K26" s="314">
        <v>40000</v>
      </c>
      <c r="L26" s="314"/>
      <c r="M26" s="314"/>
    </row>
    <row r="27" spans="1:13" ht="39.75" customHeight="1">
      <c r="A27" s="312" t="s">
        <v>425</v>
      </c>
      <c r="B27" s="312"/>
      <c r="C27" s="312"/>
      <c r="D27" s="312"/>
      <c r="E27" s="165" t="s">
        <v>64</v>
      </c>
      <c r="F27" s="165" t="s">
        <v>43</v>
      </c>
      <c r="G27" s="313">
        <v>3210100740</v>
      </c>
      <c r="H27" s="313"/>
      <c r="I27" s="313"/>
      <c r="J27" s="166">
        <v>200</v>
      </c>
      <c r="K27" s="314">
        <v>10000</v>
      </c>
      <c r="L27" s="314"/>
      <c r="M27" s="314"/>
    </row>
    <row r="28" spans="1:13" ht="52.5" customHeight="1">
      <c r="A28" s="312" t="s">
        <v>429</v>
      </c>
      <c r="B28" s="312"/>
      <c r="C28" s="312"/>
      <c r="D28" s="312"/>
      <c r="E28" s="165" t="s">
        <v>64</v>
      </c>
      <c r="F28" s="165" t="s">
        <v>43</v>
      </c>
      <c r="G28" s="313">
        <v>3310100810</v>
      </c>
      <c r="H28" s="313"/>
      <c r="I28" s="313"/>
      <c r="J28" s="166">
        <v>200</v>
      </c>
      <c r="K28" s="314">
        <v>700000</v>
      </c>
      <c r="L28" s="314"/>
      <c r="M28" s="314"/>
    </row>
    <row r="29" spans="1:13" ht="65.25" customHeight="1">
      <c r="A29" s="312" t="s">
        <v>430</v>
      </c>
      <c r="B29" s="312"/>
      <c r="C29" s="312"/>
      <c r="D29" s="312"/>
      <c r="E29" s="165" t="s">
        <v>64</v>
      </c>
      <c r="F29" s="165" t="s">
        <v>43</v>
      </c>
      <c r="G29" s="313">
        <v>3310100840</v>
      </c>
      <c r="H29" s="313"/>
      <c r="I29" s="313"/>
      <c r="J29" s="166">
        <v>200</v>
      </c>
      <c r="K29" s="314">
        <v>100000</v>
      </c>
      <c r="L29" s="314"/>
      <c r="M29" s="314"/>
    </row>
    <row r="30" spans="1:13" ht="55.5" customHeight="1">
      <c r="A30" s="312" t="s">
        <v>433</v>
      </c>
      <c r="B30" s="312"/>
      <c r="C30" s="312"/>
      <c r="D30" s="312"/>
      <c r="E30" s="165" t="s">
        <v>64</v>
      </c>
      <c r="F30" s="165" t="s">
        <v>43</v>
      </c>
      <c r="G30" s="313">
        <v>3320100820</v>
      </c>
      <c r="H30" s="313"/>
      <c r="I30" s="313"/>
      <c r="J30" s="166">
        <v>200</v>
      </c>
      <c r="K30" s="314">
        <v>50000</v>
      </c>
      <c r="L30" s="314"/>
      <c r="M30" s="314"/>
    </row>
    <row r="31" spans="1:13" ht="55.5" customHeight="1">
      <c r="A31" s="341" t="s">
        <v>107</v>
      </c>
      <c r="B31" s="341"/>
      <c r="C31" s="341"/>
      <c r="D31" s="341"/>
      <c r="E31" s="165" t="s">
        <v>64</v>
      </c>
      <c r="F31" s="165" t="s">
        <v>43</v>
      </c>
      <c r="G31" s="313">
        <v>3320100830</v>
      </c>
      <c r="H31" s="313"/>
      <c r="I31" s="313"/>
      <c r="J31" s="166">
        <v>200</v>
      </c>
      <c r="K31" s="314">
        <v>350000</v>
      </c>
      <c r="L31" s="314"/>
      <c r="M31" s="314"/>
    </row>
    <row r="32" spans="1:13" s="196" customFormat="1" ht="29.25" customHeight="1">
      <c r="A32" s="343" t="s">
        <v>590</v>
      </c>
      <c r="B32" s="343"/>
      <c r="C32" s="343"/>
      <c r="D32" s="343"/>
      <c r="E32" s="165" t="s">
        <v>64</v>
      </c>
      <c r="F32" s="165" t="s">
        <v>43</v>
      </c>
      <c r="G32" s="320">
        <v>4290020120</v>
      </c>
      <c r="H32" s="321"/>
      <c r="I32" s="322"/>
      <c r="J32" s="122">
        <v>800</v>
      </c>
      <c r="K32" s="317">
        <v>50000</v>
      </c>
      <c r="L32" s="318"/>
      <c r="M32" s="319"/>
    </row>
    <row r="33" spans="1:13" s="196" customFormat="1" ht="55.5" customHeight="1">
      <c r="A33" s="343" t="s">
        <v>591</v>
      </c>
      <c r="B33" s="343"/>
      <c r="C33" s="343"/>
      <c r="D33" s="343"/>
      <c r="E33" s="165" t="s">
        <v>64</v>
      </c>
      <c r="F33" s="165" t="s">
        <v>43</v>
      </c>
      <c r="G33" s="320">
        <v>4290020140</v>
      </c>
      <c r="H33" s="321"/>
      <c r="I33" s="322"/>
      <c r="J33" s="197">
        <v>200</v>
      </c>
      <c r="K33" s="317">
        <v>84000</v>
      </c>
      <c r="L33" s="318"/>
      <c r="M33" s="319"/>
    </row>
    <row r="34" spans="1:13" ht="51.75" customHeight="1">
      <c r="A34" s="342" t="s">
        <v>108</v>
      </c>
      <c r="B34" s="342"/>
      <c r="C34" s="342"/>
      <c r="D34" s="342"/>
      <c r="E34" s="165" t="s">
        <v>64</v>
      </c>
      <c r="F34" s="165" t="s">
        <v>43</v>
      </c>
      <c r="G34" s="225">
        <v>4390080350</v>
      </c>
      <c r="H34" s="225"/>
      <c r="I34" s="225"/>
      <c r="J34" s="149">
        <v>200</v>
      </c>
      <c r="K34" s="263">
        <v>6170.4</v>
      </c>
      <c r="L34" s="263"/>
      <c r="M34" s="263"/>
    </row>
    <row r="35" spans="1:13" ht="54.75" customHeight="1">
      <c r="A35" s="282" t="s">
        <v>592</v>
      </c>
      <c r="B35" s="282"/>
      <c r="C35" s="282"/>
      <c r="D35" s="282"/>
      <c r="E35" s="165" t="s">
        <v>64</v>
      </c>
      <c r="F35" s="165" t="s">
        <v>506</v>
      </c>
      <c r="G35" s="225">
        <v>4290020150</v>
      </c>
      <c r="H35" s="225"/>
      <c r="I35" s="225"/>
      <c r="J35" s="149">
        <v>200</v>
      </c>
      <c r="K35" s="263">
        <v>1286000</v>
      </c>
      <c r="L35" s="263"/>
      <c r="M35" s="263"/>
    </row>
    <row r="36" spans="1:13" s="171" customFormat="1" ht="42.75" customHeight="1">
      <c r="A36" s="332" t="s">
        <v>666</v>
      </c>
      <c r="B36" s="333"/>
      <c r="C36" s="333"/>
      <c r="D36" s="334"/>
      <c r="E36" s="165" t="s">
        <v>64</v>
      </c>
      <c r="F36" s="165" t="s">
        <v>46</v>
      </c>
      <c r="G36" s="281" t="s">
        <v>649</v>
      </c>
      <c r="H36" s="330"/>
      <c r="I36" s="283"/>
      <c r="J36" s="169">
        <v>200</v>
      </c>
      <c r="K36" s="295">
        <v>219832.83</v>
      </c>
      <c r="L36" s="331"/>
      <c r="M36" s="296"/>
    </row>
    <row r="37" spans="1:13" ht="66.75" customHeight="1">
      <c r="A37" s="282" t="s">
        <v>505</v>
      </c>
      <c r="B37" s="282"/>
      <c r="C37" s="282"/>
      <c r="D37" s="282"/>
      <c r="E37" s="165" t="s">
        <v>64</v>
      </c>
      <c r="F37" s="165" t="s">
        <v>46</v>
      </c>
      <c r="G37" s="225">
        <v>4390080370</v>
      </c>
      <c r="H37" s="225"/>
      <c r="I37" s="225"/>
      <c r="J37" s="149">
        <v>200</v>
      </c>
      <c r="K37" s="263">
        <v>385890.78</v>
      </c>
      <c r="L37" s="263"/>
      <c r="M37" s="263"/>
    </row>
    <row r="38" spans="1:13" s="171" customFormat="1" ht="108" customHeight="1">
      <c r="A38" s="332" t="s">
        <v>354</v>
      </c>
      <c r="B38" s="333"/>
      <c r="C38" s="333"/>
      <c r="D38" s="334"/>
      <c r="E38" s="165" t="s">
        <v>64</v>
      </c>
      <c r="F38" s="165" t="s">
        <v>46</v>
      </c>
      <c r="G38" s="281">
        <v>4390082400</v>
      </c>
      <c r="H38" s="330"/>
      <c r="I38" s="283"/>
      <c r="J38" s="169">
        <v>200</v>
      </c>
      <c r="K38" s="335">
        <v>228137</v>
      </c>
      <c r="L38" s="336"/>
      <c r="M38" s="337"/>
    </row>
    <row r="39" spans="1:13" s="171" customFormat="1" ht="57" customHeight="1">
      <c r="A39" s="332" t="s">
        <v>667</v>
      </c>
      <c r="B39" s="333"/>
      <c r="C39" s="333"/>
      <c r="D39" s="334"/>
      <c r="E39" s="165" t="s">
        <v>64</v>
      </c>
      <c r="F39" s="165" t="s">
        <v>46</v>
      </c>
      <c r="G39" s="281" t="s">
        <v>650</v>
      </c>
      <c r="H39" s="330"/>
      <c r="I39" s="283"/>
      <c r="J39" s="169">
        <v>400</v>
      </c>
      <c r="K39" s="335">
        <v>4350333.9800000004</v>
      </c>
      <c r="L39" s="336"/>
      <c r="M39" s="337"/>
    </row>
    <row r="40" spans="1:13" ht="64.5" customHeight="1">
      <c r="A40" s="340" t="s">
        <v>397</v>
      </c>
      <c r="B40" s="340"/>
      <c r="C40" s="340"/>
      <c r="D40" s="340"/>
      <c r="E40" s="165" t="s">
        <v>64</v>
      </c>
      <c r="F40" s="165" t="s">
        <v>47</v>
      </c>
      <c r="G40" s="313">
        <v>2710120400</v>
      </c>
      <c r="H40" s="313"/>
      <c r="I40" s="313"/>
      <c r="J40" s="166">
        <v>200</v>
      </c>
      <c r="K40" s="314">
        <v>2303000</v>
      </c>
      <c r="L40" s="314"/>
      <c r="M40" s="314"/>
    </row>
    <row r="41" spans="1:13" ht="80.25" customHeight="1">
      <c r="A41" s="340" t="s">
        <v>399</v>
      </c>
      <c r="B41" s="340"/>
      <c r="C41" s="340"/>
      <c r="D41" s="340"/>
      <c r="E41" s="165" t="s">
        <v>64</v>
      </c>
      <c r="F41" s="165" t="s">
        <v>47</v>
      </c>
      <c r="G41" s="313">
        <v>2720120410</v>
      </c>
      <c r="H41" s="313"/>
      <c r="I41" s="313"/>
      <c r="J41" s="166">
        <v>200</v>
      </c>
      <c r="K41" s="314">
        <v>5721977.6100000003</v>
      </c>
      <c r="L41" s="314"/>
      <c r="M41" s="314"/>
    </row>
    <row r="42" spans="1:13" ht="90" customHeight="1">
      <c r="A42" s="312" t="s">
        <v>474</v>
      </c>
      <c r="B42" s="312"/>
      <c r="C42" s="312"/>
      <c r="D42" s="312"/>
      <c r="E42" s="165" t="s">
        <v>64</v>
      </c>
      <c r="F42" s="165" t="s">
        <v>47</v>
      </c>
      <c r="G42" s="313" t="s">
        <v>454</v>
      </c>
      <c r="H42" s="313"/>
      <c r="I42" s="313"/>
      <c r="J42" s="166">
        <v>200</v>
      </c>
      <c r="K42" s="314">
        <v>9497238.5999999996</v>
      </c>
      <c r="L42" s="314"/>
      <c r="M42" s="314"/>
    </row>
    <row r="43" spans="1:13" ht="105" customHeight="1">
      <c r="A43" s="312" t="s">
        <v>467</v>
      </c>
      <c r="B43" s="312"/>
      <c r="C43" s="312"/>
      <c r="D43" s="312"/>
      <c r="E43" s="165" t="s">
        <v>64</v>
      </c>
      <c r="F43" s="165" t="s">
        <v>47</v>
      </c>
      <c r="G43" s="313">
        <v>2740100610</v>
      </c>
      <c r="H43" s="313"/>
      <c r="I43" s="313"/>
      <c r="J43" s="166">
        <v>200</v>
      </c>
      <c r="K43" s="314">
        <v>250000</v>
      </c>
      <c r="L43" s="314"/>
      <c r="M43" s="314"/>
    </row>
    <row r="44" spans="1:13" ht="66" customHeight="1">
      <c r="A44" s="282" t="s">
        <v>522</v>
      </c>
      <c r="B44" s="282"/>
      <c r="C44" s="282"/>
      <c r="D44" s="282"/>
      <c r="E44" s="165" t="s">
        <v>64</v>
      </c>
      <c r="F44" s="165" t="s">
        <v>48</v>
      </c>
      <c r="G44" s="225">
        <v>2410120200</v>
      </c>
      <c r="H44" s="225"/>
      <c r="I44" s="225"/>
      <c r="J44" s="149">
        <v>800</v>
      </c>
      <c r="K44" s="314">
        <v>30000</v>
      </c>
      <c r="L44" s="314"/>
      <c r="M44" s="314"/>
    </row>
    <row r="45" spans="1:13" ht="40.5" customHeight="1">
      <c r="A45" s="312" t="s">
        <v>652</v>
      </c>
      <c r="B45" s="312"/>
      <c r="C45" s="312"/>
      <c r="D45" s="312"/>
      <c r="E45" s="165" t="s">
        <v>64</v>
      </c>
      <c r="F45" s="165" t="s">
        <v>48</v>
      </c>
      <c r="G45" s="313">
        <v>2910120700</v>
      </c>
      <c r="H45" s="313"/>
      <c r="I45" s="313"/>
      <c r="J45" s="166">
        <v>200</v>
      </c>
      <c r="K45" s="314">
        <v>550000</v>
      </c>
      <c r="L45" s="314"/>
      <c r="M45" s="314"/>
    </row>
    <row r="46" spans="1:13" ht="38.25" customHeight="1">
      <c r="A46" s="312" t="s">
        <v>572</v>
      </c>
      <c r="B46" s="312"/>
      <c r="C46" s="312"/>
      <c r="D46" s="312"/>
      <c r="E46" s="165" t="s">
        <v>64</v>
      </c>
      <c r="F46" s="165" t="s">
        <v>48</v>
      </c>
      <c r="G46" s="313">
        <v>2910120710</v>
      </c>
      <c r="H46" s="313"/>
      <c r="I46" s="313"/>
      <c r="J46" s="166">
        <v>200</v>
      </c>
      <c r="K46" s="314">
        <v>106033.43</v>
      </c>
      <c r="L46" s="314"/>
      <c r="M46" s="314"/>
    </row>
    <row r="47" spans="1:13" ht="51.75" customHeight="1">
      <c r="A47" s="312" t="s">
        <v>458</v>
      </c>
      <c r="B47" s="312"/>
      <c r="C47" s="312"/>
      <c r="D47" s="312"/>
      <c r="E47" s="165" t="s">
        <v>64</v>
      </c>
      <c r="F47" s="165" t="s">
        <v>48</v>
      </c>
      <c r="G47" s="313">
        <v>3120120850</v>
      </c>
      <c r="H47" s="313"/>
      <c r="I47" s="313"/>
      <c r="J47" s="166">
        <v>200</v>
      </c>
      <c r="K47" s="314">
        <v>550000</v>
      </c>
      <c r="L47" s="314"/>
      <c r="M47" s="314"/>
    </row>
    <row r="48" spans="1:13" ht="56.25" customHeight="1">
      <c r="A48" s="312" t="s">
        <v>459</v>
      </c>
      <c r="B48" s="312"/>
      <c r="C48" s="312"/>
      <c r="D48" s="312"/>
      <c r="E48" s="165" t="s">
        <v>64</v>
      </c>
      <c r="F48" s="165" t="s">
        <v>48</v>
      </c>
      <c r="G48" s="313">
        <v>3120120860</v>
      </c>
      <c r="H48" s="313"/>
      <c r="I48" s="313"/>
      <c r="J48" s="166">
        <v>200</v>
      </c>
      <c r="K48" s="314">
        <v>250000</v>
      </c>
      <c r="L48" s="314"/>
      <c r="M48" s="314"/>
    </row>
    <row r="49" spans="1:13" ht="51.75" customHeight="1">
      <c r="A49" s="312" t="s">
        <v>460</v>
      </c>
      <c r="B49" s="312"/>
      <c r="C49" s="312"/>
      <c r="D49" s="312"/>
      <c r="E49" s="165" t="s">
        <v>64</v>
      </c>
      <c r="F49" s="165" t="s">
        <v>48</v>
      </c>
      <c r="G49" s="313">
        <v>3120120870</v>
      </c>
      <c r="H49" s="313"/>
      <c r="I49" s="313"/>
      <c r="J49" s="166">
        <v>200</v>
      </c>
      <c r="K49" s="314">
        <v>75000</v>
      </c>
      <c r="L49" s="314"/>
      <c r="M49" s="314"/>
    </row>
    <row r="50" spans="1:13" ht="39.75" customHeight="1">
      <c r="A50" s="304" t="s">
        <v>116</v>
      </c>
      <c r="B50" s="304"/>
      <c r="C50" s="304"/>
      <c r="D50" s="304"/>
      <c r="E50" s="165" t="s">
        <v>64</v>
      </c>
      <c r="F50" s="165" t="s">
        <v>48</v>
      </c>
      <c r="G50" s="259">
        <v>4290020180</v>
      </c>
      <c r="H50" s="259"/>
      <c r="I50" s="259"/>
      <c r="J50" s="151">
        <v>200</v>
      </c>
      <c r="K50" s="243">
        <v>400845</v>
      </c>
      <c r="L50" s="243"/>
      <c r="M50" s="243"/>
    </row>
    <row r="51" spans="1:13" ht="53.25" customHeight="1">
      <c r="A51" s="312" t="s">
        <v>406</v>
      </c>
      <c r="B51" s="312"/>
      <c r="C51" s="312"/>
      <c r="D51" s="312"/>
      <c r="E51" s="165" t="s">
        <v>64</v>
      </c>
      <c r="F51" s="165" t="s">
        <v>129</v>
      </c>
      <c r="G51" s="313">
        <v>2850120530</v>
      </c>
      <c r="H51" s="313"/>
      <c r="I51" s="313"/>
      <c r="J51" s="166">
        <v>200</v>
      </c>
      <c r="K51" s="314">
        <v>950000</v>
      </c>
      <c r="L51" s="314"/>
      <c r="M51" s="314"/>
    </row>
    <row r="52" spans="1:13" ht="42.75" customHeight="1">
      <c r="A52" s="312" t="s">
        <v>127</v>
      </c>
      <c r="B52" s="312"/>
      <c r="C52" s="312"/>
      <c r="D52" s="312"/>
      <c r="E52" s="165" t="s">
        <v>64</v>
      </c>
      <c r="F52" s="165" t="s">
        <v>129</v>
      </c>
      <c r="G52" s="313">
        <v>2850120540</v>
      </c>
      <c r="H52" s="313"/>
      <c r="I52" s="313"/>
      <c r="J52" s="166">
        <v>200</v>
      </c>
      <c r="K52" s="314">
        <v>2043200</v>
      </c>
      <c r="L52" s="314"/>
      <c r="M52" s="314"/>
    </row>
    <row r="53" spans="1:13" ht="54.75" customHeight="1">
      <c r="A53" s="312" t="s">
        <v>404</v>
      </c>
      <c r="B53" s="312"/>
      <c r="C53" s="312"/>
      <c r="D53" s="312"/>
      <c r="E53" s="165" t="s">
        <v>64</v>
      </c>
      <c r="F53" s="165" t="s">
        <v>128</v>
      </c>
      <c r="G53" s="313">
        <v>2830140020</v>
      </c>
      <c r="H53" s="313"/>
      <c r="I53" s="313"/>
      <c r="J53" s="166">
        <v>400</v>
      </c>
      <c r="K53" s="314">
        <v>2337710</v>
      </c>
      <c r="L53" s="314"/>
      <c r="M53" s="314"/>
    </row>
    <row r="54" spans="1:13" ht="41.25" customHeight="1">
      <c r="A54" s="312" t="s">
        <v>126</v>
      </c>
      <c r="B54" s="312"/>
      <c r="C54" s="312"/>
      <c r="D54" s="312"/>
      <c r="E54" s="165" t="s">
        <v>64</v>
      </c>
      <c r="F54" s="165" t="s">
        <v>128</v>
      </c>
      <c r="G54" s="313">
        <v>2870120570</v>
      </c>
      <c r="H54" s="313"/>
      <c r="I54" s="313"/>
      <c r="J54" s="166">
        <v>200</v>
      </c>
      <c r="K54" s="314">
        <v>300000</v>
      </c>
      <c r="L54" s="314"/>
      <c r="M54" s="314"/>
    </row>
    <row r="55" spans="1:13" s="171" customFormat="1" ht="52.5" customHeight="1">
      <c r="A55" s="323" t="s">
        <v>647</v>
      </c>
      <c r="B55" s="324"/>
      <c r="C55" s="324"/>
      <c r="D55" s="325"/>
      <c r="E55" s="165" t="s">
        <v>64</v>
      </c>
      <c r="F55" s="165" t="s">
        <v>128</v>
      </c>
      <c r="G55" s="313">
        <v>2870120580</v>
      </c>
      <c r="H55" s="313"/>
      <c r="I55" s="313"/>
      <c r="J55" s="174">
        <v>200</v>
      </c>
      <c r="K55" s="317">
        <v>350000</v>
      </c>
      <c r="L55" s="318"/>
      <c r="M55" s="319"/>
    </row>
    <row r="56" spans="1:13" ht="41.25" customHeight="1">
      <c r="A56" s="312" t="s">
        <v>574</v>
      </c>
      <c r="B56" s="312"/>
      <c r="C56" s="312"/>
      <c r="D56" s="312"/>
      <c r="E56" s="165" t="s">
        <v>64</v>
      </c>
      <c r="F56" s="165" t="s">
        <v>128</v>
      </c>
      <c r="G56" s="313">
        <v>2920220750</v>
      </c>
      <c r="H56" s="313"/>
      <c r="I56" s="313"/>
      <c r="J56" s="166">
        <v>200</v>
      </c>
      <c r="K56" s="314">
        <v>2600000</v>
      </c>
      <c r="L56" s="314"/>
      <c r="M56" s="314"/>
    </row>
    <row r="57" spans="1:13" ht="66.75" customHeight="1">
      <c r="A57" s="312" t="s">
        <v>575</v>
      </c>
      <c r="B57" s="312"/>
      <c r="C57" s="312"/>
      <c r="D57" s="312"/>
      <c r="E57" s="165" t="s">
        <v>64</v>
      </c>
      <c r="F57" s="165" t="s">
        <v>128</v>
      </c>
      <c r="G57" s="313">
        <v>2920220760</v>
      </c>
      <c r="H57" s="313"/>
      <c r="I57" s="313"/>
      <c r="J57" s="166">
        <v>200</v>
      </c>
      <c r="K57" s="314">
        <v>400000</v>
      </c>
      <c r="L57" s="314"/>
      <c r="M57" s="314"/>
    </row>
    <row r="58" spans="1:13" ht="51.75" customHeight="1">
      <c r="A58" s="339" t="s">
        <v>655</v>
      </c>
      <c r="B58" s="339"/>
      <c r="C58" s="339"/>
      <c r="D58" s="339"/>
      <c r="E58" s="165" t="s">
        <v>64</v>
      </c>
      <c r="F58" s="165" t="s">
        <v>128</v>
      </c>
      <c r="G58" s="313">
        <v>4290090080</v>
      </c>
      <c r="H58" s="313"/>
      <c r="I58" s="313"/>
      <c r="J58" s="166">
        <v>800</v>
      </c>
      <c r="K58" s="314">
        <v>6238863.5</v>
      </c>
      <c r="L58" s="314"/>
      <c r="M58" s="314"/>
    </row>
    <row r="59" spans="1:13" ht="42.75" customHeight="1">
      <c r="A59" s="312" t="s">
        <v>233</v>
      </c>
      <c r="B59" s="312"/>
      <c r="C59" s="312"/>
      <c r="D59" s="312"/>
      <c r="E59" s="165" t="s">
        <v>64</v>
      </c>
      <c r="F59" s="165" t="s">
        <v>130</v>
      </c>
      <c r="G59" s="313">
        <v>2860120550</v>
      </c>
      <c r="H59" s="313"/>
      <c r="I59" s="313"/>
      <c r="J59" s="166">
        <v>200</v>
      </c>
      <c r="K59" s="314">
        <v>529100</v>
      </c>
      <c r="L59" s="314"/>
      <c r="M59" s="314"/>
    </row>
    <row r="60" spans="1:13" ht="42" customHeight="1">
      <c r="A60" s="312" t="s">
        <v>234</v>
      </c>
      <c r="B60" s="312"/>
      <c r="C60" s="312"/>
      <c r="D60" s="312"/>
      <c r="E60" s="165" t="s">
        <v>64</v>
      </c>
      <c r="F60" s="165" t="s">
        <v>130</v>
      </c>
      <c r="G60" s="313">
        <v>2860120560</v>
      </c>
      <c r="H60" s="313"/>
      <c r="I60" s="313"/>
      <c r="J60" s="166">
        <v>200</v>
      </c>
      <c r="K60" s="314">
        <v>358800</v>
      </c>
      <c r="L60" s="314"/>
      <c r="M60" s="314"/>
    </row>
    <row r="61" spans="1:13" ht="41.25" customHeight="1">
      <c r="A61" s="312" t="s">
        <v>235</v>
      </c>
      <c r="B61" s="312"/>
      <c r="C61" s="312"/>
      <c r="D61" s="312"/>
      <c r="E61" s="165" t="s">
        <v>64</v>
      </c>
      <c r="F61" s="165" t="s">
        <v>130</v>
      </c>
      <c r="G61" s="313">
        <v>2880120580</v>
      </c>
      <c r="H61" s="313"/>
      <c r="I61" s="313"/>
      <c r="J61" s="166">
        <v>200</v>
      </c>
      <c r="K61" s="314">
        <v>500000</v>
      </c>
      <c r="L61" s="314"/>
      <c r="M61" s="314"/>
    </row>
    <row r="62" spans="1:13" ht="42" customHeight="1">
      <c r="A62" s="312" t="s">
        <v>236</v>
      </c>
      <c r="B62" s="312"/>
      <c r="C62" s="312"/>
      <c r="D62" s="312"/>
      <c r="E62" s="165" t="s">
        <v>64</v>
      </c>
      <c r="F62" s="165" t="s">
        <v>130</v>
      </c>
      <c r="G62" s="313">
        <v>2880120590</v>
      </c>
      <c r="H62" s="313"/>
      <c r="I62" s="313"/>
      <c r="J62" s="166">
        <v>200</v>
      </c>
      <c r="K62" s="314">
        <v>100000</v>
      </c>
      <c r="L62" s="314"/>
      <c r="M62" s="314"/>
    </row>
    <row r="63" spans="1:13" ht="40.5" customHeight="1">
      <c r="A63" s="312" t="s">
        <v>144</v>
      </c>
      <c r="B63" s="312"/>
      <c r="C63" s="312"/>
      <c r="D63" s="312"/>
      <c r="E63" s="165" t="s">
        <v>64</v>
      </c>
      <c r="F63" s="165" t="s">
        <v>130</v>
      </c>
      <c r="G63" s="313" t="s">
        <v>413</v>
      </c>
      <c r="H63" s="313"/>
      <c r="I63" s="313"/>
      <c r="J63" s="166">
        <v>200</v>
      </c>
      <c r="K63" s="314">
        <v>500000</v>
      </c>
      <c r="L63" s="314"/>
      <c r="M63" s="314"/>
    </row>
    <row r="64" spans="1:13" ht="40.5" customHeight="1">
      <c r="A64" s="282" t="s">
        <v>93</v>
      </c>
      <c r="B64" s="282"/>
      <c r="C64" s="282"/>
      <c r="D64" s="282"/>
      <c r="E64" s="165" t="s">
        <v>64</v>
      </c>
      <c r="F64" s="165" t="s">
        <v>57</v>
      </c>
      <c r="G64" s="225">
        <v>4290007010</v>
      </c>
      <c r="H64" s="225"/>
      <c r="I64" s="225"/>
      <c r="J64" s="149">
        <v>300</v>
      </c>
      <c r="K64" s="314">
        <v>1516400</v>
      </c>
      <c r="L64" s="314"/>
      <c r="M64" s="314"/>
    </row>
    <row r="65" spans="1:13" ht="54.75" customHeight="1">
      <c r="A65" s="282" t="s">
        <v>355</v>
      </c>
      <c r="B65" s="282"/>
      <c r="C65" s="282"/>
      <c r="D65" s="282"/>
      <c r="E65" s="165" t="s">
        <v>64</v>
      </c>
      <c r="F65" s="165" t="s">
        <v>58</v>
      </c>
      <c r="G65" s="225" t="s">
        <v>453</v>
      </c>
      <c r="H65" s="225"/>
      <c r="I65" s="225"/>
      <c r="J65" s="149">
        <v>400</v>
      </c>
      <c r="K65" s="263">
        <v>1869337.14</v>
      </c>
      <c r="L65" s="263"/>
      <c r="M65" s="263"/>
    </row>
    <row r="66" spans="1:13" ht="21" customHeight="1">
      <c r="A66" s="329" t="s">
        <v>63</v>
      </c>
      <c r="B66" s="329"/>
      <c r="C66" s="329"/>
      <c r="D66" s="329"/>
      <c r="E66" s="164" t="s">
        <v>65</v>
      </c>
      <c r="F66" s="165"/>
      <c r="G66" s="225"/>
      <c r="H66" s="225"/>
      <c r="I66" s="225"/>
      <c r="J66" s="149"/>
      <c r="K66" s="338">
        <f>SUM(K67:M68)</f>
        <v>778163</v>
      </c>
      <c r="L66" s="338"/>
      <c r="M66" s="338"/>
    </row>
    <row r="67" spans="1:13" ht="68.25" customHeight="1">
      <c r="A67" s="312" t="s">
        <v>576</v>
      </c>
      <c r="B67" s="312"/>
      <c r="C67" s="312"/>
      <c r="D67" s="312"/>
      <c r="E67" s="165" t="s">
        <v>65</v>
      </c>
      <c r="F67" s="165" t="s">
        <v>39</v>
      </c>
      <c r="G67" s="313">
        <v>4090000270</v>
      </c>
      <c r="H67" s="313"/>
      <c r="I67" s="313"/>
      <c r="J67" s="166">
        <v>100</v>
      </c>
      <c r="K67" s="314">
        <v>673450</v>
      </c>
      <c r="L67" s="314"/>
      <c r="M67" s="314"/>
    </row>
    <row r="68" spans="1:13" ht="43.5" customHeight="1">
      <c r="A68" s="312" t="s">
        <v>577</v>
      </c>
      <c r="B68" s="312"/>
      <c r="C68" s="312"/>
      <c r="D68" s="312"/>
      <c r="E68" s="165" t="s">
        <v>65</v>
      </c>
      <c r="F68" s="165" t="s">
        <v>39</v>
      </c>
      <c r="G68" s="313">
        <v>4090000270</v>
      </c>
      <c r="H68" s="313"/>
      <c r="I68" s="313"/>
      <c r="J68" s="166">
        <v>200</v>
      </c>
      <c r="K68" s="314">
        <v>104713</v>
      </c>
      <c r="L68" s="314"/>
      <c r="M68" s="314"/>
    </row>
    <row r="69" spans="1:13" ht="25.5" customHeight="1">
      <c r="A69" s="329" t="s">
        <v>4</v>
      </c>
      <c r="B69" s="329"/>
      <c r="C69" s="329"/>
      <c r="D69" s="329"/>
      <c r="E69" s="164" t="s">
        <v>5</v>
      </c>
      <c r="F69" s="168"/>
      <c r="G69" s="225"/>
      <c r="H69" s="225"/>
      <c r="I69" s="225"/>
      <c r="J69" s="3"/>
      <c r="K69" s="300">
        <f>SUM(K70:M97)</f>
        <v>37119490.240000002</v>
      </c>
      <c r="L69" s="300"/>
      <c r="M69" s="300"/>
    </row>
    <row r="70" spans="1:13" ht="81" customHeight="1">
      <c r="A70" s="312" t="s">
        <v>585</v>
      </c>
      <c r="B70" s="312"/>
      <c r="C70" s="312"/>
      <c r="D70" s="312"/>
      <c r="E70" s="165" t="s">
        <v>5</v>
      </c>
      <c r="F70" s="165" t="s">
        <v>41</v>
      </c>
      <c r="G70" s="313">
        <v>4190000290</v>
      </c>
      <c r="H70" s="313"/>
      <c r="I70" s="313"/>
      <c r="J70" s="166">
        <v>100</v>
      </c>
      <c r="K70" s="314">
        <v>4483495</v>
      </c>
      <c r="L70" s="314"/>
      <c r="M70" s="314"/>
    </row>
    <row r="71" spans="1:13" ht="54.75" customHeight="1">
      <c r="A71" s="312" t="s">
        <v>586</v>
      </c>
      <c r="B71" s="312"/>
      <c r="C71" s="312"/>
      <c r="D71" s="312"/>
      <c r="E71" s="165" t="s">
        <v>5</v>
      </c>
      <c r="F71" s="165" t="s">
        <v>41</v>
      </c>
      <c r="G71" s="313">
        <v>4190000290</v>
      </c>
      <c r="H71" s="313"/>
      <c r="I71" s="313"/>
      <c r="J71" s="166">
        <v>200</v>
      </c>
      <c r="K71" s="314">
        <v>221813</v>
      </c>
      <c r="L71" s="314"/>
      <c r="M71" s="314"/>
    </row>
    <row r="72" spans="1:13" ht="42" customHeight="1">
      <c r="A72" s="312" t="s">
        <v>587</v>
      </c>
      <c r="B72" s="312"/>
      <c r="C72" s="312"/>
      <c r="D72" s="312"/>
      <c r="E72" s="165" t="s">
        <v>5</v>
      </c>
      <c r="F72" s="165" t="s">
        <v>41</v>
      </c>
      <c r="G72" s="313">
        <v>4190000290</v>
      </c>
      <c r="H72" s="313"/>
      <c r="I72" s="313"/>
      <c r="J72" s="166">
        <v>800</v>
      </c>
      <c r="K72" s="314">
        <v>2000</v>
      </c>
      <c r="L72" s="314"/>
      <c r="M72" s="314"/>
    </row>
    <row r="73" spans="1:13" ht="28.5" customHeight="1">
      <c r="A73" s="312" t="s">
        <v>656</v>
      </c>
      <c r="B73" s="312"/>
      <c r="C73" s="312"/>
      <c r="D73" s="312"/>
      <c r="E73" s="165" t="s">
        <v>5</v>
      </c>
      <c r="F73" s="165" t="s">
        <v>42</v>
      </c>
      <c r="G73" s="313">
        <v>4290020090</v>
      </c>
      <c r="H73" s="313"/>
      <c r="I73" s="313"/>
      <c r="J73" s="166">
        <v>800</v>
      </c>
      <c r="K73" s="263">
        <v>2358493.09</v>
      </c>
      <c r="L73" s="263"/>
      <c r="M73" s="263"/>
    </row>
    <row r="74" spans="1:13" ht="50.25" customHeight="1">
      <c r="A74" s="312" t="s">
        <v>429</v>
      </c>
      <c r="B74" s="312"/>
      <c r="C74" s="312"/>
      <c r="D74" s="312"/>
      <c r="E74" s="165" t="s">
        <v>5</v>
      </c>
      <c r="F74" s="165" t="s">
        <v>43</v>
      </c>
      <c r="G74" s="313">
        <v>3310100810</v>
      </c>
      <c r="H74" s="313"/>
      <c r="I74" s="313"/>
      <c r="J74" s="166">
        <v>200</v>
      </c>
      <c r="K74" s="314">
        <v>200000</v>
      </c>
      <c r="L74" s="314"/>
      <c r="M74" s="314"/>
    </row>
    <row r="75" spans="1:13" ht="91.5" customHeight="1">
      <c r="A75" s="282" t="s">
        <v>593</v>
      </c>
      <c r="B75" s="282"/>
      <c r="C75" s="282"/>
      <c r="D75" s="282"/>
      <c r="E75" s="165" t="s">
        <v>5</v>
      </c>
      <c r="F75" s="165" t="s">
        <v>506</v>
      </c>
      <c r="G75" s="225">
        <v>4290000300</v>
      </c>
      <c r="H75" s="225"/>
      <c r="I75" s="225"/>
      <c r="J75" s="149">
        <v>100</v>
      </c>
      <c r="K75" s="263">
        <v>3983834</v>
      </c>
      <c r="L75" s="263"/>
      <c r="M75" s="263"/>
    </row>
    <row r="76" spans="1:13" ht="67.5" customHeight="1">
      <c r="A76" s="282" t="s">
        <v>594</v>
      </c>
      <c r="B76" s="282"/>
      <c r="C76" s="282"/>
      <c r="D76" s="282"/>
      <c r="E76" s="165" t="s">
        <v>5</v>
      </c>
      <c r="F76" s="165" t="s">
        <v>506</v>
      </c>
      <c r="G76" s="225">
        <v>4290000300</v>
      </c>
      <c r="H76" s="225"/>
      <c r="I76" s="225"/>
      <c r="J76" s="149">
        <v>200</v>
      </c>
      <c r="K76" s="263">
        <v>2670716</v>
      </c>
      <c r="L76" s="263"/>
      <c r="M76" s="263"/>
    </row>
    <row r="77" spans="1:13" ht="56.25" customHeight="1">
      <c r="A77" s="282" t="s">
        <v>595</v>
      </c>
      <c r="B77" s="282"/>
      <c r="C77" s="282"/>
      <c r="D77" s="282"/>
      <c r="E77" s="165" t="s">
        <v>5</v>
      </c>
      <c r="F77" s="165" t="s">
        <v>506</v>
      </c>
      <c r="G77" s="225">
        <v>4290000300</v>
      </c>
      <c r="H77" s="225"/>
      <c r="I77" s="225"/>
      <c r="J77" s="149">
        <v>800</v>
      </c>
      <c r="K77" s="263">
        <v>8046</v>
      </c>
      <c r="L77" s="263"/>
      <c r="M77" s="263"/>
    </row>
    <row r="78" spans="1:13" ht="66.75" customHeight="1">
      <c r="A78" s="282" t="s">
        <v>343</v>
      </c>
      <c r="B78" s="282"/>
      <c r="C78" s="282"/>
      <c r="D78" s="282"/>
      <c r="E78" s="165" t="s">
        <v>5</v>
      </c>
      <c r="F78" s="165" t="s">
        <v>506</v>
      </c>
      <c r="G78" s="225">
        <v>4290002181</v>
      </c>
      <c r="H78" s="225"/>
      <c r="I78" s="225"/>
      <c r="J78" s="149">
        <v>100</v>
      </c>
      <c r="K78" s="263">
        <v>298147</v>
      </c>
      <c r="L78" s="263"/>
      <c r="M78" s="263"/>
    </row>
    <row r="79" spans="1:13" ht="81" customHeight="1">
      <c r="A79" s="282" t="s">
        <v>344</v>
      </c>
      <c r="B79" s="282"/>
      <c r="C79" s="282"/>
      <c r="D79" s="282"/>
      <c r="E79" s="165" t="s">
        <v>5</v>
      </c>
      <c r="F79" s="165" t="s">
        <v>506</v>
      </c>
      <c r="G79" s="225">
        <v>4290002182</v>
      </c>
      <c r="H79" s="225"/>
      <c r="I79" s="225"/>
      <c r="J79" s="149">
        <v>100</v>
      </c>
      <c r="K79" s="263">
        <v>424402</v>
      </c>
      <c r="L79" s="263"/>
      <c r="M79" s="263"/>
    </row>
    <row r="80" spans="1:13" ht="80.25" customHeight="1">
      <c r="A80" s="312" t="s">
        <v>523</v>
      </c>
      <c r="B80" s="312"/>
      <c r="C80" s="312"/>
      <c r="D80" s="312"/>
      <c r="E80" s="165" t="s">
        <v>5</v>
      </c>
      <c r="F80" s="165" t="s">
        <v>48</v>
      </c>
      <c r="G80" s="313">
        <v>2410160010</v>
      </c>
      <c r="H80" s="313"/>
      <c r="I80" s="313"/>
      <c r="J80" s="166">
        <v>800</v>
      </c>
      <c r="K80" s="314">
        <v>235000</v>
      </c>
      <c r="L80" s="314"/>
      <c r="M80" s="314"/>
    </row>
    <row r="81" spans="1:13" ht="93" customHeight="1">
      <c r="A81" s="312" t="s">
        <v>519</v>
      </c>
      <c r="B81" s="312"/>
      <c r="C81" s="312"/>
      <c r="D81" s="312"/>
      <c r="E81" s="165" t="s">
        <v>5</v>
      </c>
      <c r="F81" s="165" t="s">
        <v>48</v>
      </c>
      <c r="G81" s="313">
        <v>2410160020</v>
      </c>
      <c r="H81" s="313"/>
      <c r="I81" s="313"/>
      <c r="J81" s="166">
        <v>800</v>
      </c>
      <c r="K81" s="314">
        <v>235000</v>
      </c>
      <c r="L81" s="314"/>
      <c r="M81" s="314"/>
    </row>
    <row r="82" spans="1:13" ht="66" customHeight="1">
      <c r="A82" s="312" t="s">
        <v>348</v>
      </c>
      <c r="B82" s="312"/>
      <c r="C82" s="312"/>
      <c r="D82" s="312"/>
      <c r="E82" s="165" t="s">
        <v>5</v>
      </c>
      <c r="F82" s="165" t="s">
        <v>129</v>
      </c>
      <c r="G82" s="313">
        <v>2850260200</v>
      </c>
      <c r="H82" s="313"/>
      <c r="I82" s="313"/>
      <c r="J82" s="166">
        <v>800</v>
      </c>
      <c r="K82" s="314">
        <v>600000</v>
      </c>
      <c r="L82" s="314"/>
      <c r="M82" s="314"/>
    </row>
    <row r="83" spans="1:13" ht="53.25" customHeight="1">
      <c r="A83" s="282" t="s">
        <v>524</v>
      </c>
      <c r="B83" s="282"/>
      <c r="C83" s="282"/>
      <c r="D83" s="282"/>
      <c r="E83" s="165" t="s">
        <v>5</v>
      </c>
      <c r="F83" s="165" t="s">
        <v>128</v>
      </c>
      <c r="G83" s="225">
        <v>2860160230</v>
      </c>
      <c r="H83" s="225"/>
      <c r="I83" s="225"/>
      <c r="J83" s="149">
        <v>800</v>
      </c>
      <c r="K83" s="263">
        <v>300000</v>
      </c>
      <c r="L83" s="263"/>
      <c r="M83" s="263"/>
    </row>
    <row r="84" spans="1:13" ht="79.5" customHeight="1">
      <c r="A84" s="282" t="s">
        <v>504</v>
      </c>
      <c r="B84" s="282"/>
      <c r="C84" s="282"/>
      <c r="D84" s="282"/>
      <c r="E84" s="165" t="s">
        <v>5</v>
      </c>
      <c r="F84" s="165" t="s">
        <v>128</v>
      </c>
      <c r="G84" s="225">
        <v>2870160240</v>
      </c>
      <c r="H84" s="225"/>
      <c r="I84" s="225"/>
      <c r="J84" s="166">
        <v>800</v>
      </c>
      <c r="K84" s="263">
        <v>9000000</v>
      </c>
      <c r="L84" s="263"/>
      <c r="M84" s="263"/>
    </row>
    <row r="85" spans="1:13" ht="93.75" customHeight="1">
      <c r="A85" s="312" t="s">
        <v>563</v>
      </c>
      <c r="B85" s="312"/>
      <c r="C85" s="312"/>
      <c r="D85" s="312"/>
      <c r="E85" s="165" t="s">
        <v>5</v>
      </c>
      <c r="F85" s="165" t="s">
        <v>140</v>
      </c>
      <c r="G85" s="313">
        <v>2220100210</v>
      </c>
      <c r="H85" s="313"/>
      <c r="I85" s="313"/>
      <c r="J85" s="166">
        <v>100</v>
      </c>
      <c r="K85" s="314">
        <v>1344101.44</v>
      </c>
      <c r="L85" s="314"/>
      <c r="M85" s="314"/>
    </row>
    <row r="86" spans="1:13" ht="53.25" customHeight="1">
      <c r="A86" s="312" t="s">
        <v>564</v>
      </c>
      <c r="B86" s="312"/>
      <c r="C86" s="312"/>
      <c r="D86" s="312"/>
      <c r="E86" s="165" t="s">
        <v>5</v>
      </c>
      <c r="F86" s="165" t="s">
        <v>140</v>
      </c>
      <c r="G86" s="313">
        <v>2220100210</v>
      </c>
      <c r="H86" s="313"/>
      <c r="I86" s="313"/>
      <c r="J86" s="166">
        <v>200</v>
      </c>
      <c r="K86" s="314">
        <v>83073</v>
      </c>
      <c r="L86" s="314"/>
      <c r="M86" s="314"/>
    </row>
    <row r="87" spans="1:13" s="171" customFormat="1" ht="116.25" customHeight="1">
      <c r="A87" s="323" t="s">
        <v>643</v>
      </c>
      <c r="B87" s="324"/>
      <c r="C87" s="324"/>
      <c r="D87" s="325"/>
      <c r="E87" s="165" t="s">
        <v>5</v>
      </c>
      <c r="F87" s="165" t="s">
        <v>140</v>
      </c>
      <c r="G87" s="320" t="s">
        <v>644</v>
      </c>
      <c r="H87" s="321"/>
      <c r="I87" s="322"/>
      <c r="J87" s="174">
        <v>100</v>
      </c>
      <c r="K87" s="335">
        <v>56498.559999999998</v>
      </c>
      <c r="L87" s="336"/>
      <c r="M87" s="337"/>
    </row>
    <row r="88" spans="1:13" s="171" customFormat="1" ht="117" customHeight="1">
      <c r="A88" s="323" t="s">
        <v>645</v>
      </c>
      <c r="B88" s="324"/>
      <c r="C88" s="324"/>
      <c r="D88" s="325"/>
      <c r="E88" s="165" t="s">
        <v>5</v>
      </c>
      <c r="F88" s="165" t="s">
        <v>140</v>
      </c>
      <c r="G88" s="320">
        <v>2220181430</v>
      </c>
      <c r="H88" s="321"/>
      <c r="I88" s="322"/>
      <c r="J88" s="174">
        <v>100</v>
      </c>
      <c r="K88" s="335">
        <v>508487</v>
      </c>
      <c r="L88" s="336"/>
      <c r="M88" s="337"/>
    </row>
    <row r="89" spans="1:13" ht="79.5" customHeight="1">
      <c r="A89" s="282" t="s">
        <v>558</v>
      </c>
      <c r="B89" s="282"/>
      <c r="C89" s="282"/>
      <c r="D89" s="282"/>
      <c r="E89" s="165" t="s">
        <v>5</v>
      </c>
      <c r="F89" s="165" t="s">
        <v>55</v>
      </c>
      <c r="G89" s="225">
        <v>2210100170</v>
      </c>
      <c r="H89" s="225"/>
      <c r="I89" s="225"/>
      <c r="J89" s="149">
        <v>100</v>
      </c>
      <c r="K89" s="263">
        <v>2324785</v>
      </c>
      <c r="L89" s="263"/>
      <c r="M89" s="263"/>
    </row>
    <row r="90" spans="1:13" ht="54" customHeight="1">
      <c r="A90" s="282" t="s">
        <v>559</v>
      </c>
      <c r="B90" s="282"/>
      <c r="C90" s="282"/>
      <c r="D90" s="282"/>
      <c r="E90" s="165" t="s">
        <v>5</v>
      </c>
      <c r="F90" s="165" t="s">
        <v>55</v>
      </c>
      <c r="G90" s="225">
        <v>2210100170</v>
      </c>
      <c r="H90" s="225"/>
      <c r="I90" s="225"/>
      <c r="J90" s="149">
        <v>200</v>
      </c>
      <c r="K90" s="263">
        <v>2470304</v>
      </c>
      <c r="L90" s="263"/>
      <c r="M90" s="263"/>
    </row>
    <row r="91" spans="1:13" ht="42" customHeight="1">
      <c r="A91" s="282" t="s">
        <v>560</v>
      </c>
      <c r="B91" s="282"/>
      <c r="C91" s="282"/>
      <c r="D91" s="282"/>
      <c r="E91" s="165" t="s">
        <v>5</v>
      </c>
      <c r="F91" s="165" t="s">
        <v>55</v>
      </c>
      <c r="G91" s="225">
        <v>2210100170</v>
      </c>
      <c r="H91" s="225"/>
      <c r="I91" s="225"/>
      <c r="J91" s="149">
        <v>800</v>
      </c>
      <c r="K91" s="263">
        <v>14000</v>
      </c>
      <c r="L91" s="263"/>
      <c r="M91" s="263"/>
    </row>
    <row r="92" spans="1:13" ht="42" customHeight="1">
      <c r="A92" s="282" t="s">
        <v>106</v>
      </c>
      <c r="B92" s="282"/>
      <c r="C92" s="282"/>
      <c r="D92" s="282"/>
      <c r="E92" s="165" t="s">
        <v>5</v>
      </c>
      <c r="F92" s="165" t="s">
        <v>55</v>
      </c>
      <c r="G92" s="225">
        <v>2210100180</v>
      </c>
      <c r="H92" s="225"/>
      <c r="I92" s="225"/>
      <c r="J92" s="149">
        <v>200</v>
      </c>
      <c r="K92" s="263">
        <v>15000</v>
      </c>
      <c r="L92" s="263"/>
      <c r="M92" s="263"/>
    </row>
    <row r="93" spans="1:13" ht="42" customHeight="1">
      <c r="A93" s="282" t="s">
        <v>561</v>
      </c>
      <c r="B93" s="282"/>
      <c r="C93" s="282"/>
      <c r="D93" s="282"/>
      <c r="E93" s="165" t="s">
        <v>5</v>
      </c>
      <c r="F93" s="165" t="s">
        <v>55</v>
      </c>
      <c r="G93" s="225">
        <v>2210200190</v>
      </c>
      <c r="H93" s="225"/>
      <c r="I93" s="225"/>
      <c r="J93" s="149">
        <v>200</v>
      </c>
      <c r="K93" s="263">
        <v>91249</v>
      </c>
      <c r="L93" s="263"/>
      <c r="M93" s="263"/>
    </row>
    <row r="94" spans="1:13" ht="104.25" customHeight="1">
      <c r="A94" s="282" t="s">
        <v>653</v>
      </c>
      <c r="B94" s="282"/>
      <c r="C94" s="282"/>
      <c r="D94" s="282"/>
      <c r="E94" s="165" t="s">
        <v>5</v>
      </c>
      <c r="F94" s="165" t="s">
        <v>55</v>
      </c>
      <c r="G94" s="225">
        <v>2210380340</v>
      </c>
      <c r="H94" s="225"/>
      <c r="I94" s="225"/>
      <c r="J94" s="149">
        <v>100</v>
      </c>
      <c r="K94" s="263">
        <v>2771229</v>
      </c>
      <c r="L94" s="263"/>
      <c r="M94" s="263"/>
    </row>
    <row r="95" spans="1:13" ht="106.5" customHeight="1">
      <c r="A95" s="282" t="s">
        <v>562</v>
      </c>
      <c r="B95" s="282"/>
      <c r="C95" s="282"/>
      <c r="D95" s="282"/>
      <c r="E95" s="165" t="s">
        <v>5</v>
      </c>
      <c r="F95" s="165" t="s">
        <v>55</v>
      </c>
      <c r="G95" s="225" t="s">
        <v>443</v>
      </c>
      <c r="H95" s="225"/>
      <c r="I95" s="225"/>
      <c r="J95" s="149">
        <v>100</v>
      </c>
      <c r="K95" s="263">
        <v>307915</v>
      </c>
      <c r="L95" s="263"/>
      <c r="M95" s="263"/>
    </row>
    <row r="96" spans="1:13" ht="94.5" customHeight="1">
      <c r="A96" s="312" t="s">
        <v>237</v>
      </c>
      <c r="B96" s="312"/>
      <c r="C96" s="312"/>
      <c r="D96" s="312"/>
      <c r="E96" s="165" t="s">
        <v>5</v>
      </c>
      <c r="F96" s="165" t="s">
        <v>55</v>
      </c>
      <c r="G96" s="313">
        <v>2210400200</v>
      </c>
      <c r="H96" s="313"/>
      <c r="I96" s="313"/>
      <c r="J96" s="166">
        <v>100</v>
      </c>
      <c r="K96" s="314">
        <v>1453100</v>
      </c>
      <c r="L96" s="314"/>
      <c r="M96" s="314"/>
    </row>
    <row r="97" spans="1:14" ht="67.5" customHeight="1">
      <c r="A97" s="312" t="s">
        <v>657</v>
      </c>
      <c r="B97" s="312"/>
      <c r="C97" s="312"/>
      <c r="D97" s="312"/>
      <c r="E97" s="165" t="s">
        <v>5</v>
      </c>
      <c r="F97" s="165" t="s">
        <v>55</v>
      </c>
      <c r="G97" s="313">
        <v>2210400200</v>
      </c>
      <c r="H97" s="313"/>
      <c r="I97" s="313"/>
      <c r="J97" s="166">
        <v>200</v>
      </c>
      <c r="K97" s="314">
        <v>658802.15</v>
      </c>
      <c r="L97" s="314"/>
      <c r="M97" s="314"/>
    </row>
    <row r="98" spans="1:14" ht="25.5" customHeight="1">
      <c r="A98" s="329" t="s">
        <v>69</v>
      </c>
      <c r="B98" s="329"/>
      <c r="C98" s="329"/>
      <c r="D98" s="329"/>
      <c r="E98" s="164" t="s">
        <v>6</v>
      </c>
      <c r="F98" s="165"/>
      <c r="G98" s="225"/>
      <c r="H98" s="225"/>
      <c r="I98" s="225"/>
      <c r="J98" s="149"/>
      <c r="K98" s="300">
        <f>SUM(K99:M155)</f>
        <v>157393713.80000004</v>
      </c>
      <c r="L98" s="300"/>
      <c r="M98" s="300"/>
    </row>
    <row r="99" spans="1:14" ht="57" customHeight="1">
      <c r="A99" s="282" t="s">
        <v>437</v>
      </c>
      <c r="B99" s="282"/>
      <c r="C99" s="282"/>
      <c r="D99" s="282"/>
      <c r="E99" s="165" t="s">
        <v>6</v>
      </c>
      <c r="F99" s="165" t="s">
        <v>50</v>
      </c>
      <c r="G99" s="225">
        <v>2110100030</v>
      </c>
      <c r="H99" s="225"/>
      <c r="I99" s="225"/>
      <c r="J99" s="149">
        <v>200</v>
      </c>
      <c r="K99" s="263">
        <v>436074.75</v>
      </c>
      <c r="L99" s="263"/>
      <c r="M99" s="263"/>
      <c r="N99" s="207"/>
    </row>
    <row r="100" spans="1:14" s="171" customFormat="1" ht="52.5" customHeight="1">
      <c r="A100" s="332" t="s">
        <v>634</v>
      </c>
      <c r="B100" s="333"/>
      <c r="C100" s="333"/>
      <c r="D100" s="334"/>
      <c r="E100" s="165" t="s">
        <v>6</v>
      </c>
      <c r="F100" s="165" t="s">
        <v>50</v>
      </c>
      <c r="G100" s="281" t="s">
        <v>635</v>
      </c>
      <c r="H100" s="330"/>
      <c r="I100" s="283"/>
      <c r="J100" s="169">
        <v>200</v>
      </c>
      <c r="K100" s="295">
        <v>252525.26</v>
      </c>
      <c r="L100" s="331"/>
      <c r="M100" s="296"/>
    </row>
    <row r="101" spans="1:14" ht="113.25" customHeight="1">
      <c r="A101" s="282" t="s">
        <v>472</v>
      </c>
      <c r="B101" s="282"/>
      <c r="C101" s="282"/>
      <c r="D101" s="282"/>
      <c r="E101" s="165" t="s">
        <v>6</v>
      </c>
      <c r="F101" s="165" t="s">
        <v>50</v>
      </c>
      <c r="G101" s="316">
        <v>2120180100</v>
      </c>
      <c r="H101" s="316"/>
      <c r="I101" s="316"/>
      <c r="J101" s="167">
        <v>200</v>
      </c>
      <c r="K101" s="263">
        <v>54072</v>
      </c>
      <c r="L101" s="263"/>
      <c r="M101" s="263"/>
    </row>
    <row r="102" spans="1:14" ht="30" customHeight="1">
      <c r="A102" s="282" t="s">
        <v>104</v>
      </c>
      <c r="B102" s="282"/>
      <c r="C102" s="282"/>
      <c r="D102" s="282"/>
      <c r="E102" s="165" t="s">
        <v>6</v>
      </c>
      <c r="F102" s="165" t="s">
        <v>50</v>
      </c>
      <c r="G102" s="225">
        <v>2140100060</v>
      </c>
      <c r="H102" s="225"/>
      <c r="I102" s="225"/>
      <c r="J102" s="149">
        <v>200</v>
      </c>
      <c r="K102" s="263">
        <v>1514670</v>
      </c>
      <c r="L102" s="263"/>
      <c r="M102" s="263"/>
    </row>
    <row r="103" spans="1:14" ht="81" customHeight="1">
      <c r="A103" s="282" t="s">
        <v>547</v>
      </c>
      <c r="B103" s="282"/>
      <c r="C103" s="282"/>
      <c r="D103" s="282"/>
      <c r="E103" s="165" t="s">
        <v>6</v>
      </c>
      <c r="F103" s="165" t="s">
        <v>50</v>
      </c>
      <c r="G103" s="225">
        <v>2140100080</v>
      </c>
      <c r="H103" s="225"/>
      <c r="I103" s="225"/>
      <c r="J103" s="149">
        <v>100</v>
      </c>
      <c r="K103" s="263">
        <v>1912600</v>
      </c>
      <c r="L103" s="263"/>
      <c r="M103" s="263"/>
    </row>
    <row r="104" spans="1:14" ht="54.75" customHeight="1">
      <c r="A104" s="282" t="s">
        <v>548</v>
      </c>
      <c r="B104" s="282"/>
      <c r="C104" s="282"/>
      <c r="D104" s="282"/>
      <c r="E104" s="165" t="s">
        <v>6</v>
      </c>
      <c r="F104" s="165" t="s">
        <v>50</v>
      </c>
      <c r="G104" s="225">
        <v>2140100080</v>
      </c>
      <c r="H104" s="225"/>
      <c r="I104" s="225"/>
      <c r="J104" s="149">
        <v>200</v>
      </c>
      <c r="K104" s="263">
        <v>3331160</v>
      </c>
      <c r="L104" s="263"/>
      <c r="M104" s="263"/>
    </row>
    <row r="105" spans="1:14" ht="42.75" customHeight="1">
      <c r="A105" s="282" t="s">
        <v>549</v>
      </c>
      <c r="B105" s="282"/>
      <c r="C105" s="282"/>
      <c r="D105" s="282"/>
      <c r="E105" s="165" t="s">
        <v>6</v>
      </c>
      <c r="F105" s="165" t="s">
        <v>50</v>
      </c>
      <c r="G105" s="225">
        <v>2140100080</v>
      </c>
      <c r="H105" s="225"/>
      <c r="I105" s="225"/>
      <c r="J105" s="149">
        <v>800</v>
      </c>
      <c r="K105" s="297">
        <v>182300</v>
      </c>
      <c r="L105" s="297"/>
      <c r="M105" s="297"/>
    </row>
    <row r="106" spans="1:14" ht="39.75" customHeight="1">
      <c r="A106" s="282" t="s">
        <v>550</v>
      </c>
      <c r="B106" s="282"/>
      <c r="C106" s="282"/>
      <c r="D106" s="282"/>
      <c r="E106" s="165" t="s">
        <v>6</v>
      </c>
      <c r="F106" s="165" t="s">
        <v>50</v>
      </c>
      <c r="G106" s="225">
        <v>2140100110</v>
      </c>
      <c r="H106" s="225"/>
      <c r="I106" s="225"/>
      <c r="J106" s="149">
        <v>200</v>
      </c>
      <c r="K106" s="263">
        <v>1620571</v>
      </c>
      <c r="L106" s="263"/>
      <c r="M106" s="263"/>
    </row>
    <row r="107" spans="1:14" ht="144.75" customHeight="1">
      <c r="A107" s="282" t="s">
        <v>475</v>
      </c>
      <c r="B107" s="282"/>
      <c r="C107" s="282"/>
      <c r="D107" s="282"/>
      <c r="E107" s="165" t="s">
        <v>6</v>
      </c>
      <c r="F107" s="165" t="s">
        <v>50</v>
      </c>
      <c r="G107" s="225">
        <v>2150180170</v>
      </c>
      <c r="H107" s="225"/>
      <c r="I107" s="225"/>
      <c r="J107" s="149">
        <v>100</v>
      </c>
      <c r="K107" s="263">
        <v>10084915</v>
      </c>
      <c r="L107" s="263"/>
      <c r="M107" s="263"/>
    </row>
    <row r="108" spans="1:14" ht="117.75" customHeight="1">
      <c r="A108" s="282" t="s">
        <v>476</v>
      </c>
      <c r="B108" s="282"/>
      <c r="C108" s="282"/>
      <c r="D108" s="282"/>
      <c r="E108" s="165" t="s">
        <v>6</v>
      </c>
      <c r="F108" s="165" t="s">
        <v>50</v>
      </c>
      <c r="G108" s="225">
        <v>2150180170</v>
      </c>
      <c r="H108" s="225"/>
      <c r="I108" s="225"/>
      <c r="J108" s="149">
        <v>200</v>
      </c>
      <c r="K108" s="263">
        <v>45384</v>
      </c>
      <c r="L108" s="263"/>
      <c r="M108" s="263"/>
    </row>
    <row r="109" spans="1:14" ht="43.5" customHeight="1">
      <c r="A109" s="282" t="s">
        <v>545</v>
      </c>
      <c r="B109" s="282"/>
      <c r="C109" s="282"/>
      <c r="D109" s="282"/>
      <c r="E109" s="165" t="s">
        <v>6</v>
      </c>
      <c r="F109" s="165" t="s">
        <v>51</v>
      </c>
      <c r="G109" s="225">
        <v>2110100020</v>
      </c>
      <c r="H109" s="225"/>
      <c r="I109" s="225"/>
      <c r="J109" s="149">
        <v>200</v>
      </c>
      <c r="K109" s="263">
        <v>3747474.74</v>
      </c>
      <c r="L109" s="263"/>
      <c r="M109" s="263"/>
      <c r="N109" s="207"/>
    </row>
    <row r="110" spans="1:14" ht="52.5" customHeight="1">
      <c r="A110" s="282" t="s">
        <v>546</v>
      </c>
      <c r="B110" s="282"/>
      <c r="C110" s="282"/>
      <c r="D110" s="282"/>
      <c r="E110" s="165" t="s">
        <v>6</v>
      </c>
      <c r="F110" s="165" t="s">
        <v>51</v>
      </c>
      <c r="G110" s="225">
        <v>2110100020</v>
      </c>
      <c r="H110" s="225"/>
      <c r="I110" s="225"/>
      <c r="J110" s="149">
        <v>600</v>
      </c>
      <c r="K110" s="263">
        <v>2249367.12</v>
      </c>
      <c r="L110" s="263"/>
      <c r="M110" s="263"/>
    </row>
    <row r="111" spans="1:14" ht="51" customHeight="1">
      <c r="A111" s="282" t="s">
        <v>634</v>
      </c>
      <c r="B111" s="282"/>
      <c r="C111" s="282"/>
      <c r="D111" s="282"/>
      <c r="E111" s="165" t="s">
        <v>6</v>
      </c>
      <c r="F111" s="165" t="s">
        <v>51</v>
      </c>
      <c r="G111" s="225" t="s">
        <v>635</v>
      </c>
      <c r="H111" s="225"/>
      <c r="I111" s="225"/>
      <c r="J111" s="149">
        <v>200</v>
      </c>
      <c r="K111" s="294">
        <v>252525.25</v>
      </c>
      <c r="L111" s="294"/>
      <c r="M111" s="294"/>
    </row>
    <row r="112" spans="1:14" ht="103.5" customHeight="1">
      <c r="A112" s="282" t="s">
        <v>663</v>
      </c>
      <c r="B112" s="282"/>
      <c r="C112" s="282"/>
      <c r="D112" s="282"/>
      <c r="E112" s="165" t="s">
        <v>6</v>
      </c>
      <c r="F112" s="165" t="s">
        <v>51</v>
      </c>
      <c r="G112" s="225" t="s">
        <v>496</v>
      </c>
      <c r="H112" s="225"/>
      <c r="I112" s="225"/>
      <c r="J112" s="149">
        <v>200</v>
      </c>
      <c r="K112" s="297">
        <v>951222.21</v>
      </c>
      <c r="L112" s="297"/>
      <c r="M112" s="297"/>
      <c r="N112" s="207"/>
    </row>
    <row r="113" spans="1:14" ht="105" customHeight="1">
      <c r="A113" s="282" t="s">
        <v>664</v>
      </c>
      <c r="B113" s="282"/>
      <c r="C113" s="282"/>
      <c r="D113" s="282"/>
      <c r="E113" s="165" t="s">
        <v>6</v>
      </c>
      <c r="F113" s="165" t="s">
        <v>51</v>
      </c>
      <c r="G113" s="225" t="s">
        <v>496</v>
      </c>
      <c r="H113" s="225"/>
      <c r="I113" s="225"/>
      <c r="J113" s="149">
        <v>600</v>
      </c>
      <c r="K113" s="297">
        <v>2919222.94</v>
      </c>
      <c r="L113" s="297"/>
      <c r="M113" s="297"/>
    </row>
    <row r="114" spans="1:14" s="171" customFormat="1" ht="91.5" customHeight="1">
      <c r="A114" s="332" t="s">
        <v>102</v>
      </c>
      <c r="B114" s="333"/>
      <c r="C114" s="333"/>
      <c r="D114" s="334"/>
      <c r="E114" s="165" t="s">
        <v>6</v>
      </c>
      <c r="F114" s="165" t="s">
        <v>51</v>
      </c>
      <c r="G114" s="281">
        <v>2120180090</v>
      </c>
      <c r="H114" s="330"/>
      <c r="I114" s="283"/>
      <c r="J114" s="169">
        <v>200</v>
      </c>
      <c r="K114" s="347">
        <v>85782</v>
      </c>
      <c r="L114" s="348"/>
      <c r="M114" s="349"/>
      <c r="N114" s="207"/>
    </row>
    <row r="115" spans="1:14" ht="93.75" customHeight="1">
      <c r="A115" s="282" t="s">
        <v>350</v>
      </c>
      <c r="B115" s="282"/>
      <c r="C115" s="282"/>
      <c r="D115" s="282"/>
      <c r="E115" s="165" t="s">
        <v>6</v>
      </c>
      <c r="F115" s="165" t="s">
        <v>51</v>
      </c>
      <c r="G115" s="225">
        <v>2120180090</v>
      </c>
      <c r="H115" s="225"/>
      <c r="I115" s="225"/>
      <c r="J115" s="149">
        <v>600</v>
      </c>
      <c r="K115" s="297">
        <v>42891</v>
      </c>
      <c r="L115" s="297"/>
      <c r="M115" s="297"/>
    </row>
    <row r="116" spans="1:14" ht="93.75" customHeight="1">
      <c r="A116" s="282" t="s">
        <v>551</v>
      </c>
      <c r="B116" s="282"/>
      <c r="C116" s="282"/>
      <c r="D116" s="282"/>
      <c r="E116" s="165" t="s">
        <v>6</v>
      </c>
      <c r="F116" s="165" t="s">
        <v>51</v>
      </c>
      <c r="G116" s="225">
        <v>2140200090</v>
      </c>
      <c r="H116" s="225"/>
      <c r="I116" s="225"/>
      <c r="J116" s="149">
        <v>100</v>
      </c>
      <c r="K116" s="263">
        <v>898000</v>
      </c>
      <c r="L116" s="263"/>
      <c r="M116" s="263"/>
    </row>
    <row r="117" spans="1:14" ht="68.25" customHeight="1">
      <c r="A117" s="282" t="s">
        <v>552</v>
      </c>
      <c r="B117" s="282"/>
      <c r="C117" s="282"/>
      <c r="D117" s="282"/>
      <c r="E117" s="165" t="s">
        <v>6</v>
      </c>
      <c r="F117" s="165" t="s">
        <v>51</v>
      </c>
      <c r="G117" s="225">
        <v>2140200090</v>
      </c>
      <c r="H117" s="225"/>
      <c r="I117" s="225"/>
      <c r="J117" s="149">
        <v>200</v>
      </c>
      <c r="K117" s="263">
        <v>10513182.91</v>
      </c>
      <c r="L117" s="263"/>
      <c r="M117" s="263"/>
    </row>
    <row r="118" spans="1:14" ht="66.75" customHeight="1">
      <c r="A118" s="282" t="s">
        <v>553</v>
      </c>
      <c r="B118" s="282"/>
      <c r="C118" s="282"/>
      <c r="D118" s="282"/>
      <c r="E118" s="165" t="s">
        <v>6</v>
      </c>
      <c r="F118" s="165" t="s">
        <v>51</v>
      </c>
      <c r="G118" s="225">
        <v>2140200090</v>
      </c>
      <c r="H118" s="225"/>
      <c r="I118" s="225"/>
      <c r="J118" s="149">
        <v>600</v>
      </c>
      <c r="K118" s="297">
        <v>19041500</v>
      </c>
      <c r="L118" s="297"/>
      <c r="M118" s="297"/>
    </row>
    <row r="119" spans="1:14" ht="55.5" customHeight="1">
      <c r="A119" s="282" t="s">
        <v>554</v>
      </c>
      <c r="B119" s="282"/>
      <c r="C119" s="282"/>
      <c r="D119" s="282"/>
      <c r="E119" s="165" t="s">
        <v>6</v>
      </c>
      <c r="F119" s="165" t="s">
        <v>51</v>
      </c>
      <c r="G119" s="225">
        <v>2140200090</v>
      </c>
      <c r="H119" s="225"/>
      <c r="I119" s="225"/>
      <c r="J119" s="149">
        <v>800</v>
      </c>
      <c r="K119" s="297">
        <v>274300</v>
      </c>
      <c r="L119" s="297"/>
      <c r="M119" s="297"/>
    </row>
    <row r="120" spans="1:14" ht="45" customHeight="1">
      <c r="A120" s="282" t="s">
        <v>550</v>
      </c>
      <c r="B120" s="282"/>
      <c r="C120" s="282"/>
      <c r="D120" s="282"/>
      <c r="E120" s="165" t="s">
        <v>6</v>
      </c>
      <c r="F120" s="165" t="s">
        <v>51</v>
      </c>
      <c r="G120" s="225">
        <v>2140200110</v>
      </c>
      <c r="H120" s="225"/>
      <c r="I120" s="225"/>
      <c r="J120" s="149">
        <v>200</v>
      </c>
      <c r="K120" s="263">
        <v>746830</v>
      </c>
      <c r="L120" s="263"/>
      <c r="M120" s="263"/>
    </row>
    <row r="121" spans="1:14" ht="32.25" customHeight="1">
      <c r="A121" s="282" t="s">
        <v>104</v>
      </c>
      <c r="B121" s="282"/>
      <c r="C121" s="282"/>
      <c r="D121" s="282"/>
      <c r="E121" s="165" t="s">
        <v>6</v>
      </c>
      <c r="F121" s="165" t="s">
        <v>51</v>
      </c>
      <c r="G121" s="225">
        <v>2140200060</v>
      </c>
      <c r="H121" s="225"/>
      <c r="I121" s="225"/>
      <c r="J121" s="149">
        <v>200</v>
      </c>
      <c r="K121" s="263">
        <v>620515</v>
      </c>
      <c r="L121" s="263"/>
      <c r="M121" s="263"/>
    </row>
    <row r="122" spans="1:14" ht="154.5" customHeight="1">
      <c r="A122" s="282" t="s">
        <v>665</v>
      </c>
      <c r="B122" s="282"/>
      <c r="C122" s="282"/>
      <c r="D122" s="282"/>
      <c r="E122" s="165" t="s">
        <v>6</v>
      </c>
      <c r="F122" s="165" t="s">
        <v>51</v>
      </c>
      <c r="G122" s="225">
        <v>2140253031</v>
      </c>
      <c r="H122" s="225"/>
      <c r="I122" s="225"/>
      <c r="J122" s="149">
        <v>100</v>
      </c>
      <c r="K122" s="263">
        <v>1249920</v>
      </c>
      <c r="L122" s="263"/>
      <c r="M122" s="263"/>
    </row>
    <row r="123" spans="1:14" ht="130.5" customHeight="1">
      <c r="A123" s="282" t="s">
        <v>673</v>
      </c>
      <c r="B123" s="282"/>
      <c r="C123" s="282"/>
      <c r="D123" s="282"/>
      <c r="E123" s="165" t="s">
        <v>6</v>
      </c>
      <c r="F123" s="165" t="s">
        <v>51</v>
      </c>
      <c r="G123" s="225">
        <v>2140253031</v>
      </c>
      <c r="H123" s="225"/>
      <c r="I123" s="225"/>
      <c r="J123" s="149">
        <v>600</v>
      </c>
      <c r="K123" s="263">
        <v>2890440</v>
      </c>
      <c r="L123" s="263"/>
      <c r="M123" s="263"/>
    </row>
    <row r="124" spans="1:14" ht="182.25" customHeight="1">
      <c r="A124" s="332" t="s">
        <v>501</v>
      </c>
      <c r="B124" s="333"/>
      <c r="C124" s="333"/>
      <c r="D124" s="334"/>
      <c r="E124" s="165" t="s">
        <v>6</v>
      </c>
      <c r="F124" s="165" t="s">
        <v>51</v>
      </c>
      <c r="G124" s="225">
        <v>2150280150</v>
      </c>
      <c r="H124" s="225"/>
      <c r="I124" s="225"/>
      <c r="J124" s="149">
        <v>100</v>
      </c>
      <c r="K124" s="263">
        <v>18952562</v>
      </c>
      <c r="L124" s="263"/>
      <c r="M124" s="263"/>
    </row>
    <row r="125" spans="1:14" ht="156" customHeight="1">
      <c r="A125" s="282" t="s">
        <v>502</v>
      </c>
      <c r="B125" s="282"/>
      <c r="C125" s="282"/>
      <c r="D125" s="282"/>
      <c r="E125" s="165" t="s">
        <v>6</v>
      </c>
      <c r="F125" s="165" t="s">
        <v>51</v>
      </c>
      <c r="G125" s="225">
        <v>2150280150</v>
      </c>
      <c r="H125" s="225"/>
      <c r="I125" s="225"/>
      <c r="J125" s="149">
        <v>200</v>
      </c>
      <c r="K125" s="263">
        <v>207631</v>
      </c>
      <c r="L125" s="263"/>
      <c r="M125" s="263"/>
    </row>
    <row r="126" spans="1:14" ht="156" customHeight="1">
      <c r="A126" s="282" t="s">
        <v>503</v>
      </c>
      <c r="B126" s="282"/>
      <c r="C126" s="282"/>
      <c r="D126" s="282"/>
      <c r="E126" s="165" t="s">
        <v>6</v>
      </c>
      <c r="F126" s="165" t="s">
        <v>51</v>
      </c>
      <c r="G126" s="225">
        <v>2150280150</v>
      </c>
      <c r="H126" s="225"/>
      <c r="I126" s="225"/>
      <c r="J126" s="149">
        <v>600</v>
      </c>
      <c r="K126" s="263">
        <v>54737449.5</v>
      </c>
      <c r="L126" s="263"/>
      <c r="M126" s="263"/>
    </row>
    <row r="127" spans="1:14" s="196" customFormat="1" ht="52.5" customHeight="1">
      <c r="A127" s="312" t="s">
        <v>402</v>
      </c>
      <c r="B127" s="312"/>
      <c r="C127" s="312"/>
      <c r="D127" s="312"/>
      <c r="E127" s="165" t="s">
        <v>6</v>
      </c>
      <c r="F127" s="165" t="s">
        <v>51</v>
      </c>
      <c r="G127" s="313">
        <v>2730100600</v>
      </c>
      <c r="H127" s="313"/>
      <c r="I127" s="313"/>
      <c r="J127" s="197">
        <v>200</v>
      </c>
      <c r="K127" s="294">
        <v>50000</v>
      </c>
      <c r="L127" s="294"/>
      <c r="M127" s="294"/>
    </row>
    <row r="128" spans="1:14" s="202" customFormat="1" ht="53.25" customHeight="1">
      <c r="A128" s="282" t="s">
        <v>679</v>
      </c>
      <c r="B128" s="282"/>
      <c r="C128" s="282"/>
      <c r="D128" s="282"/>
      <c r="E128" s="165" t="s">
        <v>6</v>
      </c>
      <c r="F128" s="165" t="s">
        <v>140</v>
      </c>
      <c r="G128" s="225">
        <v>2160100120</v>
      </c>
      <c r="H128" s="225"/>
      <c r="I128" s="225"/>
      <c r="J128" s="200">
        <v>600</v>
      </c>
      <c r="K128" s="263">
        <v>3910390.55</v>
      </c>
      <c r="L128" s="263"/>
      <c r="M128" s="263"/>
    </row>
    <row r="129" spans="1:14" s="171" customFormat="1" ht="76.5" customHeight="1">
      <c r="A129" s="332" t="s">
        <v>672</v>
      </c>
      <c r="B129" s="333"/>
      <c r="C129" s="333"/>
      <c r="D129" s="334"/>
      <c r="E129" s="165" t="s">
        <v>6</v>
      </c>
      <c r="F129" s="189" t="s">
        <v>140</v>
      </c>
      <c r="G129" s="281" t="s">
        <v>636</v>
      </c>
      <c r="H129" s="330"/>
      <c r="I129" s="283"/>
      <c r="J129" s="169">
        <v>600</v>
      </c>
      <c r="K129" s="295">
        <v>5169.68</v>
      </c>
      <c r="L129" s="331"/>
      <c r="M129" s="296"/>
    </row>
    <row r="130" spans="1:14" s="171" customFormat="1" ht="93" customHeight="1">
      <c r="A130" s="332" t="s">
        <v>671</v>
      </c>
      <c r="B130" s="333"/>
      <c r="C130" s="333"/>
      <c r="D130" s="334"/>
      <c r="E130" s="165" t="s">
        <v>6</v>
      </c>
      <c r="F130" s="189" t="s">
        <v>140</v>
      </c>
      <c r="G130" s="281">
        <v>2160181420</v>
      </c>
      <c r="H130" s="330"/>
      <c r="I130" s="283"/>
      <c r="J130" s="169">
        <v>600</v>
      </c>
      <c r="K130" s="295">
        <v>425637.12</v>
      </c>
      <c r="L130" s="331"/>
      <c r="M130" s="296"/>
    </row>
    <row r="131" spans="1:14" s="171" customFormat="1" ht="90.75" customHeight="1">
      <c r="A131" s="332" t="s">
        <v>670</v>
      </c>
      <c r="B131" s="333"/>
      <c r="C131" s="333"/>
      <c r="D131" s="334"/>
      <c r="E131" s="165" t="s">
        <v>6</v>
      </c>
      <c r="F131" s="189" t="s">
        <v>140</v>
      </c>
      <c r="G131" s="281" t="s">
        <v>637</v>
      </c>
      <c r="H131" s="330"/>
      <c r="I131" s="283"/>
      <c r="J131" s="169">
        <v>600</v>
      </c>
      <c r="K131" s="295">
        <v>1839.77</v>
      </c>
      <c r="L131" s="331"/>
      <c r="M131" s="296"/>
    </row>
    <row r="132" spans="1:14" s="171" customFormat="1" ht="92.25" customHeight="1">
      <c r="A132" s="332" t="s">
        <v>639</v>
      </c>
      <c r="B132" s="333"/>
      <c r="C132" s="333"/>
      <c r="D132" s="334"/>
      <c r="E132" s="165" t="s">
        <v>6</v>
      </c>
      <c r="F132" s="189" t="s">
        <v>140</v>
      </c>
      <c r="G132" s="281">
        <v>216018440</v>
      </c>
      <c r="H132" s="330"/>
      <c r="I132" s="283"/>
      <c r="J132" s="169">
        <v>600</v>
      </c>
      <c r="K132" s="295">
        <v>182137.36</v>
      </c>
      <c r="L132" s="331"/>
      <c r="M132" s="296"/>
    </row>
    <row r="133" spans="1:14" ht="81" customHeight="1">
      <c r="A133" s="282" t="s">
        <v>557</v>
      </c>
      <c r="B133" s="282"/>
      <c r="C133" s="282"/>
      <c r="D133" s="282"/>
      <c r="E133" s="165" t="s">
        <v>6</v>
      </c>
      <c r="F133" s="165" t="s">
        <v>52</v>
      </c>
      <c r="G133" s="225">
        <v>2170180200</v>
      </c>
      <c r="H133" s="225"/>
      <c r="I133" s="225"/>
      <c r="J133" s="149">
        <v>600</v>
      </c>
      <c r="K133" s="263">
        <v>26040</v>
      </c>
      <c r="L133" s="263"/>
      <c r="M133" s="263"/>
    </row>
    <row r="134" spans="1:14" ht="51" customHeight="1">
      <c r="A134" s="282" t="s">
        <v>109</v>
      </c>
      <c r="B134" s="282"/>
      <c r="C134" s="282"/>
      <c r="D134" s="282"/>
      <c r="E134" s="165" t="s">
        <v>6</v>
      </c>
      <c r="F134" s="165" t="s">
        <v>52</v>
      </c>
      <c r="G134" s="225" t="s">
        <v>440</v>
      </c>
      <c r="H134" s="225"/>
      <c r="I134" s="225"/>
      <c r="J134" s="149">
        <v>200</v>
      </c>
      <c r="K134" s="263">
        <v>234045</v>
      </c>
      <c r="L134" s="263"/>
      <c r="M134" s="263"/>
    </row>
    <row r="135" spans="1:14" ht="69" customHeight="1">
      <c r="A135" s="282" t="s">
        <v>110</v>
      </c>
      <c r="B135" s="282"/>
      <c r="C135" s="282"/>
      <c r="D135" s="282"/>
      <c r="E135" s="165" t="s">
        <v>6</v>
      </c>
      <c r="F135" s="165" t="s">
        <v>52</v>
      </c>
      <c r="G135" s="225" t="s">
        <v>440</v>
      </c>
      <c r="H135" s="225"/>
      <c r="I135" s="225"/>
      <c r="J135" s="149">
        <v>600</v>
      </c>
      <c r="K135" s="263">
        <v>534345</v>
      </c>
      <c r="L135" s="263"/>
      <c r="M135" s="263"/>
    </row>
    <row r="136" spans="1:14" s="196" customFormat="1" ht="44.25" customHeight="1">
      <c r="A136" s="326" t="s">
        <v>238</v>
      </c>
      <c r="B136" s="327"/>
      <c r="C136" s="327"/>
      <c r="D136" s="328"/>
      <c r="E136" s="165" t="s">
        <v>6</v>
      </c>
      <c r="F136" s="165" t="s">
        <v>52</v>
      </c>
      <c r="G136" s="281">
        <v>2520100500</v>
      </c>
      <c r="H136" s="330"/>
      <c r="I136" s="283"/>
      <c r="J136" s="192">
        <v>200</v>
      </c>
      <c r="K136" s="295">
        <v>12500</v>
      </c>
      <c r="L136" s="331"/>
      <c r="M136" s="296"/>
    </row>
    <row r="137" spans="1:14" ht="53.25" customHeight="1">
      <c r="A137" s="326" t="s">
        <v>677</v>
      </c>
      <c r="B137" s="327"/>
      <c r="C137" s="327"/>
      <c r="D137" s="328"/>
      <c r="E137" s="165" t="s">
        <v>6</v>
      </c>
      <c r="F137" s="165" t="s">
        <v>52</v>
      </c>
      <c r="G137" s="281">
        <v>2520100500</v>
      </c>
      <c r="H137" s="330"/>
      <c r="I137" s="283"/>
      <c r="J137" s="192">
        <v>600</v>
      </c>
      <c r="K137" s="314">
        <v>25000</v>
      </c>
      <c r="L137" s="314"/>
      <c r="M137" s="314"/>
    </row>
    <row r="138" spans="1:14" ht="54.75" customHeight="1">
      <c r="A138" s="326" t="s">
        <v>678</v>
      </c>
      <c r="B138" s="327"/>
      <c r="C138" s="327"/>
      <c r="D138" s="328"/>
      <c r="E138" s="165" t="s">
        <v>6</v>
      </c>
      <c r="F138" s="165" t="s">
        <v>52</v>
      </c>
      <c r="G138" s="281">
        <v>2520100510</v>
      </c>
      <c r="H138" s="330"/>
      <c r="I138" s="283"/>
      <c r="J138" s="192">
        <v>600</v>
      </c>
      <c r="K138" s="263">
        <v>12500</v>
      </c>
      <c r="L138" s="263"/>
      <c r="M138" s="263"/>
    </row>
    <row r="139" spans="1:14" ht="53.25" customHeight="1">
      <c r="A139" s="282" t="s">
        <v>103</v>
      </c>
      <c r="B139" s="282"/>
      <c r="C139" s="282"/>
      <c r="D139" s="282"/>
      <c r="E139" s="165" t="s">
        <v>6</v>
      </c>
      <c r="F139" s="165" t="s">
        <v>53</v>
      </c>
      <c r="G139" s="225">
        <v>2130100070</v>
      </c>
      <c r="H139" s="225"/>
      <c r="I139" s="225"/>
      <c r="J139" s="149">
        <v>200</v>
      </c>
      <c r="K139" s="263">
        <v>466400</v>
      </c>
      <c r="L139" s="263"/>
      <c r="M139" s="263"/>
    </row>
    <row r="140" spans="1:14" ht="67.5" customHeight="1">
      <c r="A140" s="282" t="s">
        <v>97</v>
      </c>
      <c r="B140" s="282"/>
      <c r="C140" s="282"/>
      <c r="D140" s="282"/>
      <c r="E140" s="165" t="s">
        <v>6</v>
      </c>
      <c r="F140" s="165" t="s">
        <v>53</v>
      </c>
      <c r="G140" s="225">
        <v>2130100070</v>
      </c>
      <c r="H140" s="225"/>
      <c r="I140" s="225"/>
      <c r="J140" s="149">
        <v>600</v>
      </c>
      <c r="K140" s="263">
        <v>40000</v>
      </c>
      <c r="L140" s="263"/>
      <c r="M140" s="263"/>
    </row>
    <row r="141" spans="1:14" ht="68.25" customHeight="1">
      <c r="A141" s="282" t="s">
        <v>555</v>
      </c>
      <c r="B141" s="282"/>
      <c r="C141" s="282"/>
      <c r="D141" s="282"/>
      <c r="E141" s="165" t="s">
        <v>6</v>
      </c>
      <c r="F141" s="165" t="s">
        <v>53</v>
      </c>
      <c r="G141" s="225">
        <v>2140200100</v>
      </c>
      <c r="H141" s="225"/>
      <c r="I141" s="225"/>
      <c r="J141" s="149">
        <v>100</v>
      </c>
      <c r="K141" s="263">
        <v>6804700</v>
      </c>
      <c r="L141" s="263"/>
      <c r="M141" s="263"/>
      <c r="N141" s="207"/>
    </row>
    <row r="142" spans="1:14" ht="39.75" customHeight="1">
      <c r="A142" s="282" t="s">
        <v>105</v>
      </c>
      <c r="B142" s="282"/>
      <c r="C142" s="282"/>
      <c r="D142" s="282"/>
      <c r="E142" s="165" t="s">
        <v>6</v>
      </c>
      <c r="F142" s="165" t="s">
        <v>53</v>
      </c>
      <c r="G142" s="225">
        <v>2140200100</v>
      </c>
      <c r="H142" s="225"/>
      <c r="I142" s="225"/>
      <c r="J142" s="149">
        <v>200</v>
      </c>
      <c r="K142" s="263">
        <v>1836219</v>
      </c>
      <c r="L142" s="263"/>
      <c r="M142" s="263"/>
    </row>
    <row r="143" spans="1:14" ht="27.75" customHeight="1">
      <c r="A143" s="282" t="s">
        <v>556</v>
      </c>
      <c r="B143" s="282"/>
      <c r="C143" s="282"/>
      <c r="D143" s="282"/>
      <c r="E143" s="165" t="s">
        <v>6</v>
      </c>
      <c r="F143" s="165" t="s">
        <v>53</v>
      </c>
      <c r="G143" s="225">
        <v>2140200100</v>
      </c>
      <c r="H143" s="225"/>
      <c r="I143" s="225"/>
      <c r="J143" s="149">
        <v>800</v>
      </c>
      <c r="K143" s="263">
        <v>5800</v>
      </c>
      <c r="L143" s="263"/>
      <c r="M143" s="263"/>
    </row>
    <row r="144" spans="1:14" ht="106.5" customHeight="1">
      <c r="A144" s="282" t="s">
        <v>447</v>
      </c>
      <c r="B144" s="282"/>
      <c r="C144" s="282"/>
      <c r="D144" s="282"/>
      <c r="E144" s="165" t="s">
        <v>6</v>
      </c>
      <c r="F144" s="165" t="s">
        <v>53</v>
      </c>
      <c r="G144" s="225">
        <v>2180100130</v>
      </c>
      <c r="H144" s="225"/>
      <c r="I144" s="225"/>
      <c r="J144" s="149">
        <v>100</v>
      </c>
      <c r="K144" s="263">
        <v>54000</v>
      </c>
      <c r="L144" s="263"/>
      <c r="M144" s="263"/>
    </row>
    <row r="145" spans="1:13" ht="78.75" customHeight="1">
      <c r="A145" s="282" t="s">
        <v>448</v>
      </c>
      <c r="B145" s="282"/>
      <c r="C145" s="282"/>
      <c r="D145" s="282"/>
      <c r="E145" s="165" t="s">
        <v>6</v>
      </c>
      <c r="F145" s="165" t="s">
        <v>53</v>
      </c>
      <c r="G145" s="225">
        <v>2180100140</v>
      </c>
      <c r="H145" s="225"/>
      <c r="I145" s="225"/>
      <c r="J145" s="149">
        <v>100</v>
      </c>
      <c r="K145" s="263">
        <v>156000</v>
      </c>
      <c r="L145" s="263"/>
      <c r="M145" s="263"/>
    </row>
    <row r="146" spans="1:13" ht="80.25" customHeight="1">
      <c r="A146" s="282" t="s">
        <v>449</v>
      </c>
      <c r="B146" s="282"/>
      <c r="C146" s="282"/>
      <c r="D146" s="282"/>
      <c r="E146" s="165" t="s">
        <v>6</v>
      </c>
      <c r="F146" s="165" t="s">
        <v>53</v>
      </c>
      <c r="G146" s="225">
        <v>2180100150</v>
      </c>
      <c r="H146" s="225"/>
      <c r="I146" s="225"/>
      <c r="J146" s="149">
        <v>100</v>
      </c>
      <c r="K146" s="263">
        <v>60000</v>
      </c>
      <c r="L146" s="263"/>
      <c r="M146" s="263"/>
    </row>
    <row r="147" spans="1:13" ht="51.75" customHeight="1">
      <c r="A147" s="282" t="s">
        <v>299</v>
      </c>
      <c r="B147" s="282"/>
      <c r="C147" s="282"/>
      <c r="D147" s="282"/>
      <c r="E147" s="165" t="s">
        <v>6</v>
      </c>
      <c r="F147" s="165" t="s">
        <v>53</v>
      </c>
      <c r="G147" s="225">
        <v>2190100160</v>
      </c>
      <c r="H147" s="225"/>
      <c r="I147" s="225"/>
      <c r="J147" s="149">
        <v>200</v>
      </c>
      <c r="K147" s="263">
        <v>80000</v>
      </c>
      <c r="L147" s="263"/>
      <c r="M147" s="263"/>
    </row>
    <row r="148" spans="1:13" ht="51" customHeight="1">
      <c r="A148" s="312" t="s">
        <v>463</v>
      </c>
      <c r="B148" s="312"/>
      <c r="C148" s="312"/>
      <c r="D148" s="312"/>
      <c r="E148" s="165" t="s">
        <v>6</v>
      </c>
      <c r="F148" s="165" t="s">
        <v>53</v>
      </c>
      <c r="G148" s="313">
        <v>3330100850</v>
      </c>
      <c r="H148" s="313"/>
      <c r="I148" s="313"/>
      <c r="J148" s="166">
        <v>200</v>
      </c>
      <c r="K148" s="314">
        <v>30000</v>
      </c>
      <c r="L148" s="314"/>
      <c r="M148" s="314"/>
    </row>
    <row r="149" spans="1:13" ht="55.5" customHeight="1">
      <c r="A149" s="282" t="s">
        <v>499</v>
      </c>
      <c r="B149" s="282"/>
      <c r="C149" s="282"/>
      <c r="D149" s="282"/>
      <c r="E149" s="165" t="s">
        <v>6</v>
      </c>
      <c r="F149" s="165" t="s">
        <v>53</v>
      </c>
      <c r="G149" s="225">
        <v>3330100850</v>
      </c>
      <c r="H149" s="225"/>
      <c r="I149" s="225"/>
      <c r="J149" s="149">
        <v>600</v>
      </c>
      <c r="K149" s="263">
        <v>100000</v>
      </c>
      <c r="L149" s="263"/>
      <c r="M149" s="263"/>
    </row>
    <row r="150" spans="1:13" ht="78.75" customHeight="1">
      <c r="A150" s="312" t="s">
        <v>588</v>
      </c>
      <c r="B150" s="312"/>
      <c r="C150" s="312"/>
      <c r="D150" s="312"/>
      <c r="E150" s="165" t="s">
        <v>6</v>
      </c>
      <c r="F150" s="165" t="s">
        <v>53</v>
      </c>
      <c r="G150" s="313">
        <v>4190000370</v>
      </c>
      <c r="H150" s="313"/>
      <c r="I150" s="313"/>
      <c r="J150" s="166">
        <v>100</v>
      </c>
      <c r="K150" s="314">
        <v>1668400</v>
      </c>
      <c r="L150" s="314"/>
      <c r="M150" s="314"/>
    </row>
    <row r="151" spans="1:13" ht="54.75" customHeight="1">
      <c r="A151" s="312" t="s">
        <v>589</v>
      </c>
      <c r="B151" s="312"/>
      <c r="C151" s="312"/>
      <c r="D151" s="312"/>
      <c r="E151" s="165" t="s">
        <v>6</v>
      </c>
      <c r="F151" s="165" t="s">
        <v>53</v>
      </c>
      <c r="G151" s="313">
        <v>4190000370</v>
      </c>
      <c r="H151" s="313"/>
      <c r="I151" s="313"/>
      <c r="J151" s="166">
        <v>200</v>
      </c>
      <c r="K151" s="314">
        <v>110000</v>
      </c>
      <c r="L151" s="314"/>
      <c r="M151" s="314"/>
    </row>
    <row r="152" spans="1:13" ht="78" customHeight="1">
      <c r="A152" s="282" t="s">
        <v>438</v>
      </c>
      <c r="B152" s="282"/>
      <c r="C152" s="282"/>
      <c r="D152" s="282"/>
      <c r="E152" s="165" t="s">
        <v>6</v>
      </c>
      <c r="F152" s="165">
        <v>1004</v>
      </c>
      <c r="G152" s="225">
        <v>2120180110</v>
      </c>
      <c r="H152" s="225"/>
      <c r="I152" s="225"/>
      <c r="J152" s="149">
        <v>300</v>
      </c>
      <c r="K152" s="263">
        <v>497502.64</v>
      </c>
      <c r="L152" s="263"/>
      <c r="M152" s="263"/>
    </row>
    <row r="153" spans="1:13" s="196" customFormat="1" ht="78" customHeight="1">
      <c r="A153" s="332" t="s">
        <v>676</v>
      </c>
      <c r="B153" s="333"/>
      <c r="C153" s="333"/>
      <c r="D153" s="334"/>
      <c r="E153" s="165" t="s">
        <v>6</v>
      </c>
      <c r="F153" s="165" t="s">
        <v>300</v>
      </c>
      <c r="G153" s="281">
        <v>2310100240</v>
      </c>
      <c r="H153" s="330"/>
      <c r="I153" s="283"/>
      <c r="J153" s="190">
        <v>100</v>
      </c>
      <c r="K153" s="295">
        <v>19000</v>
      </c>
      <c r="L153" s="331"/>
      <c r="M153" s="296"/>
    </row>
    <row r="154" spans="1:13" s="171" customFormat="1" ht="42" customHeight="1">
      <c r="A154" s="332" t="s">
        <v>565</v>
      </c>
      <c r="B154" s="333"/>
      <c r="C154" s="333"/>
      <c r="D154" s="334"/>
      <c r="E154" s="165" t="s">
        <v>6</v>
      </c>
      <c r="F154" s="165" t="s">
        <v>300</v>
      </c>
      <c r="G154" s="281">
        <v>2310100240</v>
      </c>
      <c r="H154" s="330"/>
      <c r="I154" s="283"/>
      <c r="J154" s="169">
        <v>200</v>
      </c>
      <c r="K154" s="295">
        <v>31000</v>
      </c>
      <c r="L154" s="331"/>
      <c r="M154" s="296"/>
    </row>
    <row r="155" spans="1:13" ht="66" customHeight="1">
      <c r="A155" s="312" t="s">
        <v>351</v>
      </c>
      <c r="B155" s="312"/>
      <c r="C155" s="312"/>
      <c r="D155" s="312"/>
      <c r="E155" s="165" t="s">
        <v>6</v>
      </c>
      <c r="F155" s="165">
        <v>1102</v>
      </c>
      <c r="G155" s="313">
        <v>2320100410</v>
      </c>
      <c r="H155" s="313"/>
      <c r="I155" s="313"/>
      <c r="J155" s="166">
        <v>100</v>
      </c>
      <c r="K155" s="314">
        <v>200000</v>
      </c>
      <c r="L155" s="314"/>
      <c r="M155" s="314"/>
    </row>
    <row r="156" spans="1:13" ht="40.5" customHeight="1">
      <c r="A156" s="329" t="s">
        <v>658</v>
      </c>
      <c r="B156" s="329"/>
      <c r="C156" s="329"/>
      <c r="D156" s="329"/>
      <c r="E156" s="164" t="s">
        <v>98</v>
      </c>
      <c r="F156" s="164"/>
      <c r="G156" s="274"/>
      <c r="H156" s="274"/>
      <c r="I156" s="274"/>
      <c r="J156" s="156"/>
      <c r="K156" s="300">
        <f>K157+K158+K159+K160+K161+K164+K165+K166+K167+K162+K163</f>
        <v>4790679</v>
      </c>
      <c r="L156" s="300"/>
      <c r="M156" s="300"/>
    </row>
    <row r="157" spans="1:13" ht="42" customHeight="1">
      <c r="A157" s="312" t="s">
        <v>446</v>
      </c>
      <c r="B157" s="312"/>
      <c r="C157" s="312"/>
      <c r="D157" s="312"/>
      <c r="E157" s="165" t="s">
        <v>98</v>
      </c>
      <c r="F157" s="165" t="s">
        <v>43</v>
      </c>
      <c r="G157" s="313">
        <v>2240100230</v>
      </c>
      <c r="H157" s="313"/>
      <c r="I157" s="313"/>
      <c r="J157" s="166">
        <v>200</v>
      </c>
      <c r="K157" s="314">
        <v>1300000</v>
      </c>
      <c r="L157" s="314"/>
      <c r="M157" s="314"/>
    </row>
    <row r="158" spans="1:13" ht="52.5" customHeight="1">
      <c r="A158" s="312" t="s">
        <v>398</v>
      </c>
      <c r="B158" s="312"/>
      <c r="C158" s="312"/>
      <c r="D158" s="312"/>
      <c r="E158" s="165" t="s">
        <v>98</v>
      </c>
      <c r="F158" s="165" t="s">
        <v>43</v>
      </c>
      <c r="G158" s="313">
        <v>2610100550</v>
      </c>
      <c r="H158" s="313"/>
      <c r="I158" s="313"/>
      <c r="J158" s="166">
        <v>200</v>
      </c>
      <c r="K158" s="314">
        <v>80000</v>
      </c>
      <c r="L158" s="314"/>
      <c r="M158" s="314"/>
    </row>
    <row r="159" spans="1:13" ht="51.75" customHeight="1">
      <c r="A159" s="312" t="s">
        <v>591</v>
      </c>
      <c r="B159" s="312"/>
      <c r="C159" s="312"/>
      <c r="D159" s="312"/>
      <c r="E159" s="165" t="s">
        <v>98</v>
      </c>
      <c r="F159" s="165" t="s">
        <v>43</v>
      </c>
      <c r="G159" s="313">
        <v>4290020140</v>
      </c>
      <c r="H159" s="313"/>
      <c r="I159" s="313"/>
      <c r="J159" s="166">
        <v>200</v>
      </c>
      <c r="K159" s="297">
        <v>206500</v>
      </c>
      <c r="L159" s="297"/>
      <c r="M159" s="297"/>
    </row>
    <row r="160" spans="1:13" ht="54" customHeight="1">
      <c r="A160" s="312" t="s">
        <v>566</v>
      </c>
      <c r="B160" s="312"/>
      <c r="C160" s="312"/>
      <c r="D160" s="312"/>
      <c r="E160" s="165" t="s">
        <v>98</v>
      </c>
      <c r="F160" s="165" t="s">
        <v>52</v>
      </c>
      <c r="G160" s="313">
        <v>2510100450</v>
      </c>
      <c r="H160" s="313"/>
      <c r="I160" s="313"/>
      <c r="J160" s="166">
        <v>200</v>
      </c>
      <c r="K160" s="314">
        <v>190000</v>
      </c>
      <c r="L160" s="314"/>
      <c r="M160" s="314"/>
    </row>
    <row r="161" spans="1:13" s="171" customFormat="1" ht="54" customHeight="1">
      <c r="A161" s="323" t="s">
        <v>103</v>
      </c>
      <c r="B161" s="324"/>
      <c r="C161" s="324"/>
      <c r="D161" s="325"/>
      <c r="E161" s="165" t="s">
        <v>98</v>
      </c>
      <c r="F161" s="165" t="s">
        <v>53</v>
      </c>
      <c r="G161" s="320">
        <v>2130100070</v>
      </c>
      <c r="H161" s="321"/>
      <c r="I161" s="322"/>
      <c r="J161" s="174">
        <v>200</v>
      </c>
      <c r="K161" s="317">
        <v>140000</v>
      </c>
      <c r="L161" s="318"/>
      <c r="M161" s="319"/>
    </row>
    <row r="162" spans="1:13" s="196" customFormat="1" ht="54" customHeight="1">
      <c r="A162" s="312" t="s">
        <v>463</v>
      </c>
      <c r="B162" s="312"/>
      <c r="C162" s="312"/>
      <c r="D162" s="312"/>
      <c r="E162" s="165" t="s">
        <v>98</v>
      </c>
      <c r="F162" s="165" t="s">
        <v>53</v>
      </c>
      <c r="G162" s="313">
        <v>3330100850</v>
      </c>
      <c r="H162" s="313"/>
      <c r="I162" s="313"/>
      <c r="J162" s="197">
        <v>200</v>
      </c>
      <c r="K162" s="314">
        <v>50000</v>
      </c>
      <c r="L162" s="314"/>
      <c r="M162" s="314"/>
    </row>
    <row r="163" spans="1:13" s="196" customFormat="1" ht="39.75" customHeight="1">
      <c r="A163" s="326" t="s">
        <v>469</v>
      </c>
      <c r="B163" s="327"/>
      <c r="C163" s="327"/>
      <c r="D163" s="328"/>
      <c r="E163" s="165" t="s">
        <v>98</v>
      </c>
      <c r="F163" s="165" t="s">
        <v>53</v>
      </c>
      <c r="G163" s="320">
        <v>2520100510</v>
      </c>
      <c r="H163" s="321"/>
      <c r="I163" s="322"/>
      <c r="J163" s="197">
        <v>200</v>
      </c>
      <c r="K163" s="317">
        <v>100000</v>
      </c>
      <c r="L163" s="318"/>
      <c r="M163" s="319"/>
    </row>
    <row r="164" spans="1:13" ht="80.25" customHeight="1">
      <c r="A164" s="312" t="s">
        <v>582</v>
      </c>
      <c r="B164" s="312"/>
      <c r="C164" s="312"/>
      <c r="D164" s="312"/>
      <c r="E164" s="165" t="s">
        <v>98</v>
      </c>
      <c r="F164" s="165" t="s">
        <v>99</v>
      </c>
      <c r="G164" s="313">
        <v>4190000260</v>
      </c>
      <c r="H164" s="313"/>
      <c r="I164" s="313"/>
      <c r="J164" s="166">
        <v>100</v>
      </c>
      <c r="K164" s="314">
        <v>2185243</v>
      </c>
      <c r="L164" s="314"/>
      <c r="M164" s="314"/>
    </row>
    <row r="165" spans="1:13" ht="40.5" customHeight="1">
      <c r="A165" s="312" t="s">
        <v>583</v>
      </c>
      <c r="B165" s="312"/>
      <c r="C165" s="312"/>
      <c r="D165" s="312"/>
      <c r="E165" s="165" t="s">
        <v>98</v>
      </c>
      <c r="F165" s="165" t="s">
        <v>99</v>
      </c>
      <c r="G165" s="313">
        <v>4190000260</v>
      </c>
      <c r="H165" s="313"/>
      <c r="I165" s="313"/>
      <c r="J165" s="166">
        <v>200</v>
      </c>
      <c r="K165" s="314">
        <v>165936</v>
      </c>
      <c r="L165" s="314"/>
      <c r="M165" s="314"/>
    </row>
    <row r="166" spans="1:13" ht="27.75" customHeight="1">
      <c r="A166" s="312" t="s">
        <v>584</v>
      </c>
      <c r="B166" s="312"/>
      <c r="C166" s="312"/>
      <c r="D166" s="312"/>
      <c r="E166" s="165" t="s">
        <v>98</v>
      </c>
      <c r="F166" s="165" t="s">
        <v>99</v>
      </c>
      <c r="G166" s="313">
        <v>4190000260</v>
      </c>
      <c r="H166" s="313"/>
      <c r="I166" s="313"/>
      <c r="J166" s="166">
        <v>800</v>
      </c>
      <c r="K166" s="314">
        <v>3000</v>
      </c>
      <c r="L166" s="314"/>
      <c r="M166" s="314"/>
    </row>
    <row r="167" spans="1:13" ht="40.5" customHeight="1">
      <c r="A167" s="312" t="s">
        <v>565</v>
      </c>
      <c r="B167" s="312"/>
      <c r="C167" s="312"/>
      <c r="D167" s="312"/>
      <c r="E167" s="165" t="s">
        <v>98</v>
      </c>
      <c r="F167" s="165">
        <v>1101</v>
      </c>
      <c r="G167" s="313">
        <v>2310100240</v>
      </c>
      <c r="H167" s="313"/>
      <c r="I167" s="313"/>
      <c r="J167" s="166">
        <v>200</v>
      </c>
      <c r="K167" s="314">
        <v>370000</v>
      </c>
      <c r="L167" s="314"/>
      <c r="M167" s="314"/>
    </row>
    <row r="168" spans="1:13" ht="24.75" customHeight="1">
      <c r="A168" s="315" t="s">
        <v>659</v>
      </c>
      <c r="B168" s="315"/>
      <c r="C168" s="315"/>
      <c r="D168" s="315"/>
      <c r="E168" s="168"/>
      <c r="F168" s="168"/>
      <c r="G168" s="316"/>
      <c r="H168" s="316"/>
      <c r="I168" s="316"/>
      <c r="J168" s="3"/>
      <c r="K168" s="300">
        <f>K14+K66+K69+K98+K156</f>
        <v>271430155.62</v>
      </c>
      <c r="L168" s="300"/>
      <c r="M168" s="300"/>
    </row>
  </sheetData>
  <mergeCells count="491">
    <mergeCell ref="K153:M153"/>
    <mergeCell ref="G153:I153"/>
    <mergeCell ref="A153:D153"/>
    <mergeCell ref="A162:D162"/>
    <mergeCell ref="G162:I162"/>
    <mergeCell ref="K162:M162"/>
    <mergeCell ref="K38:M38"/>
    <mergeCell ref="K39:M39"/>
    <mergeCell ref="G38:I38"/>
    <mergeCell ref="G39:I39"/>
    <mergeCell ref="A38:D38"/>
    <mergeCell ref="A39:D39"/>
    <mergeCell ref="K154:M154"/>
    <mergeCell ref="G154:I154"/>
    <mergeCell ref="A154:D154"/>
    <mergeCell ref="K114:M114"/>
    <mergeCell ref="G114:I114"/>
    <mergeCell ref="A114:D114"/>
    <mergeCell ref="G129:I129"/>
    <mergeCell ref="G130:I130"/>
    <mergeCell ref="G131:I131"/>
    <mergeCell ref="K129:M129"/>
    <mergeCell ref="K130:M130"/>
    <mergeCell ref="K131:M131"/>
    <mergeCell ref="A55:D55"/>
    <mergeCell ref="G55:I55"/>
    <mergeCell ref="K55:M55"/>
    <mergeCell ref="A2:G2"/>
    <mergeCell ref="H1:M1"/>
    <mergeCell ref="H2:M2"/>
    <mergeCell ref="A1:G1"/>
    <mergeCell ref="A5:G5"/>
    <mergeCell ref="A6:G6"/>
    <mergeCell ref="I6:K6"/>
    <mergeCell ref="A7:M7"/>
    <mergeCell ref="H5:M5"/>
    <mergeCell ref="A3:G3"/>
    <mergeCell ref="A4:G4"/>
    <mergeCell ref="H3:M3"/>
    <mergeCell ref="H4:M4"/>
    <mergeCell ref="K11:M13"/>
    <mergeCell ref="A8:M8"/>
    <mergeCell ref="A9:D9"/>
    <mergeCell ref="G9:I9"/>
    <mergeCell ref="J9:M9"/>
    <mergeCell ref="A10:D10"/>
    <mergeCell ref="G10:I10"/>
    <mergeCell ref="J10:M10"/>
    <mergeCell ref="A16:D16"/>
    <mergeCell ref="G16:I16"/>
    <mergeCell ref="K16:M16"/>
    <mergeCell ref="A11:D13"/>
    <mergeCell ref="E11:E13"/>
    <mergeCell ref="F11:F13"/>
    <mergeCell ref="G11:I13"/>
    <mergeCell ref="J11:J13"/>
    <mergeCell ref="A18:D18"/>
    <mergeCell ref="G18:I18"/>
    <mergeCell ref="K18:M18"/>
    <mergeCell ref="A14:D14"/>
    <mergeCell ref="G14:I14"/>
    <mergeCell ref="K14:M14"/>
    <mergeCell ref="A15:D15"/>
    <mergeCell ref="G15:I15"/>
    <mergeCell ref="K15:M15"/>
    <mergeCell ref="G17:I17"/>
    <mergeCell ref="K17:M17"/>
    <mergeCell ref="A17:D17"/>
    <mergeCell ref="A21:D21"/>
    <mergeCell ref="G21:I21"/>
    <mergeCell ref="K21:M21"/>
    <mergeCell ref="A22:D22"/>
    <mergeCell ref="G22:I22"/>
    <mergeCell ref="K22:M22"/>
    <mergeCell ref="A19:D19"/>
    <mergeCell ref="G19:I19"/>
    <mergeCell ref="K19:M19"/>
    <mergeCell ref="A20:D20"/>
    <mergeCell ref="G20:I20"/>
    <mergeCell ref="K20:M20"/>
    <mergeCell ref="A25:D25"/>
    <mergeCell ref="G25:I25"/>
    <mergeCell ref="K25:M25"/>
    <mergeCell ref="A26:D26"/>
    <mergeCell ref="G26:I26"/>
    <mergeCell ref="K26:M26"/>
    <mergeCell ref="A23:D23"/>
    <mergeCell ref="G23:I23"/>
    <mergeCell ref="K23:M23"/>
    <mergeCell ref="A24:D24"/>
    <mergeCell ref="G24:I24"/>
    <mergeCell ref="K24:M24"/>
    <mergeCell ref="A29:D29"/>
    <mergeCell ref="G29:I29"/>
    <mergeCell ref="K29:M29"/>
    <mergeCell ref="A30:D30"/>
    <mergeCell ref="G30:I30"/>
    <mergeCell ref="K30:M30"/>
    <mergeCell ref="A27:D27"/>
    <mergeCell ref="G27:I27"/>
    <mergeCell ref="K27:M27"/>
    <mergeCell ref="A28:D28"/>
    <mergeCell ref="G28:I28"/>
    <mergeCell ref="K28:M28"/>
    <mergeCell ref="A35:D35"/>
    <mergeCell ref="G35:I35"/>
    <mergeCell ref="K35:M35"/>
    <mergeCell ref="A37:D37"/>
    <mergeCell ref="G37:I37"/>
    <mergeCell ref="K37:M37"/>
    <mergeCell ref="A31:D31"/>
    <mergeCell ref="G31:I31"/>
    <mergeCell ref="K31:M31"/>
    <mergeCell ref="A34:D34"/>
    <mergeCell ref="G34:I34"/>
    <mergeCell ref="K34:M34"/>
    <mergeCell ref="G36:I36"/>
    <mergeCell ref="K36:M36"/>
    <mergeCell ref="A36:D36"/>
    <mergeCell ref="A32:D32"/>
    <mergeCell ref="A33:D33"/>
    <mergeCell ref="G32:I32"/>
    <mergeCell ref="G33:I33"/>
    <mergeCell ref="K32:M32"/>
    <mergeCell ref="K33:M33"/>
    <mergeCell ref="A42:D42"/>
    <mergeCell ref="G42:I42"/>
    <mergeCell ref="K42:M42"/>
    <mergeCell ref="A40:D40"/>
    <mergeCell ref="G40:I40"/>
    <mergeCell ref="K40:M40"/>
    <mergeCell ref="A41:D41"/>
    <mergeCell ref="G41:I41"/>
    <mergeCell ref="K41:M41"/>
    <mergeCell ref="A45:D45"/>
    <mergeCell ref="G45:I45"/>
    <mergeCell ref="K45:M45"/>
    <mergeCell ref="A46:D46"/>
    <mergeCell ref="G46:I46"/>
    <mergeCell ref="K46:M46"/>
    <mergeCell ref="A43:D43"/>
    <mergeCell ref="G43:I43"/>
    <mergeCell ref="K43:M43"/>
    <mergeCell ref="A44:D44"/>
    <mergeCell ref="G44:I44"/>
    <mergeCell ref="K44:M44"/>
    <mergeCell ref="A49:D49"/>
    <mergeCell ref="G49:I49"/>
    <mergeCell ref="K49:M49"/>
    <mergeCell ref="A50:D50"/>
    <mergeCell ref="G50:I50"/>
    <mergeCell ref="K50:M50"/>
    <mergeCell ref="A47:D47"/>
    <mergeCell ref="G47:I47"/>
    <mergeCell ref="K47:M47"/>
    <mergeCell ref="A48:D48"/>
    <mergeCell ref="G48:I48"/>
    <mergeCell ref="K48:M48"/>
    <mergeCell ref="A53:D53"/>
    <mergeCell ref="G53:I53"/>
    <mergeCell ref="K53:M53"/>
    <mergeCell ref="A54:D54"/>
    <mergeCell ref="G54:I54"/>
    <mergeCell ref="K54:M54"/>
    <mergeCell ref="A51:D51"/>
    <mergeCell ref="G51:I51"/>
    <mergeCell ref="K51:M51"/>
    <mergeCell ref="A52:D52"/>
    <mergeCell ref="G52:I52"/>
    <mergeCell ref="K52:M52"/>
    <mergeCell ref="A58:D58"/>
    <mergeCell ref="G58:I58"/>
    <mergeCell ref="K58:M58"/>
    <mergeCell ref="A59:D59"/>
    <mergeCell ref="G59:I59"/>
    <mergeCell ref="K59:M59"/>
    <mergeCell ref="A56:D56"/>
    <mergeCell ref="G56:I56"/>
    <mergeCell ref="K56:M56"/>
    <mergeCell ref="A57:D57"/>
    <mergeCell ref="G57:I57"/>
    <mergeCell ref="K57:M57"/>
    <mergeCell ref="A62:D62"/>
    <mergeCell ref="G62:I62"/>
    <mergeCell ref="K62:M62"/>
    <mergeCell ref="A63:D63"/>
    <mergeCell ref="G63:I63"/>
    <mergeCell ref="K63:M63"/>
    <mergeCell ref="A60:D60"/>
    <mergeCell ref="G60:I60"/>
    <mergeCell ref="K60:M60"/>
    <mergeCell ref="A61:D61"/>
    <mergeCell ref="G61:I61"/>
    <mergeCell ref="K61:M61"/>
    <mergeCell ref="A66:D66"/>
    <mergeCell ref="G66:I66"/>
    <mergeCell ref="K66:M66"/>
    <mergeCell ref="A67:D67"/>
    <mergeCell ref="G67:I67"/>
    <mergeCell ref="K67:M67"/>
    <mergeCell ref="A64:D64"/>
    <mergeCell ref="G64:I64"/>
    <mergeCell ref="K64:M64"/>
    <mergeCell ref="A65:D65"/>
    <mergeCell ref="G65:I65"/>
    <mergeCell ref="K65:M65"/>
    <mergeCell ref="A70:D70"/>
    <mergeCell ref="G70:I70"/>
    <mergeCell ref="K70:M70"/>
    <mergeCell ref="K69:M69"/>
    <mergeCell ref="G69:I69"/>
    <mergeCell ref="A68:D68"/>
    <mergeCell ref="G68:I68"/>
    <mergeCell ref="K68:M68"/>
    <mergeCell ref="A69:D69"/>
    <mergeCell ref="A73:D73"/>
    <mergeCell ref="G73:I73"/>
    <mergeCell ref="K73:M73"/>
    <mergeCell ref="A74:D74"/>
    <mergeCell ref="G74:I74"/>
    <mergeCell ref="K74:M74"/>
    <mergeCell ref="A71:D71"/>
    <mergeCell ref="G71:I71"/>
    <mergeCell ref="K71:M71"/>
    <mergeCell ref="A72:D72"/>
    <mergeCell ref="G72:I72"/>
    <mergeCell ref="K72:M72"/>
    <mergeCell ref="A77:D77"/>
    <mergeCell ref="G77:I77"/>
    <mergeCell ref="K77:M77"/>
    <mergeCell ref="A78:D78"/>
    <mergeCell ref="G78:I78"/>
    <mergeCell ref="K78:M78"/>
    <mergeCell ref="A75:D75"/>
    <mergeCell ref="G75:I75"/>
    <mergeCell ref="K75:M75"/>
    <mergeCell ref="A76:D76"/>
    <mergeCell ref="G76:I76"/>
    <mergeCell ref="K76:M76"/>
    <mergeCell ref="A81:D81"/>
    <mergeCell ref="G81:I81"/>
    <mergeCell ref="K81:M81"/>
    <mergeCell ref="A79:D79"/>
    <mergeCell ref="G79:I79"/>
    <mergeCell ref="K79:M79"/>
    <mergeCell ref="A80:D80"/>
    <mergeCell ref="G80:I80"/>
    <mergeCell ref="K80:M80"/>
    <mergeCell ref="A84:D84"/>
    <mergeCell ref="G84:I84"/>
    <mergeCell ref="K84:M84"/>
    <mergeCell ref="A85:D85"/>
    <mergeCell ref="G85:I85"/>
    <mergeCell ref="K85:M85"/>
    <mergeCell ref="A82:D82"/>
    <mergeCell ref="G82:I82"/>
    <mergeCell ref="K82:M82"/>
    <mergeCell ref="A83:D83"/>
    <mergeCell ref="G83:I83"/>
    <mergeCell ref="K83:M83"/>
    <mergeCell ref="A90:D90"/>
    <mergeCell ref="G90:I90"/>
    <mergeCell ref="K90:M90"/>
    <mergeCell ref="A91:D91"/>
    <mergeCell ref="G91:I91"/>
    <mergeCell ref="K91:M91"/>
    <mergeCell ref="A86:D86"/>
    <mergeCell ref="G86:I86"/>
    <mergeCell ref="K86:M86"/>
    <mergeCell ref="A89:D89"/>
    <mergeCell ref="G89:I89"/>
    <mergeCell ref="K89:M89"/>
    <mergeCell ref="K87:M87"/>
    <mergeCell ref="K88:M88"/>
    <mergeCell ref="G87:I87"/>
    <mergeCell ref="G88:I88"/>
    <mergeCell ref="A87:D87"/>
    <mergeCell ref="A88:D88"/>
    <mergeCell ref="A94:D94"/>
    <mergeCell ref="G94:I94"/>
    <mergeCell ref="K94:M94"/>
    <mergeCell ref="A95:D95"/>
    <mergeCell ref="G95:I95"/>
    <mergeCell ref="K95:M95"/>
    <mergeCell ref="A92:D92"/>
    <mergeCell ref="G92:I92"/>
    <mergeCell ref="K92:M92"/>
    <mergeCell ref="A93:D93"/>
    <mergeCell ref="G93:I93"/>
    <mergeCell ref="K93:M93"/>
    <mergeCell ref="A98:D98"/>
    <mergeCell ref="G98:I98"/>
    <mergeCell ref="K98:M98"/>
    <mergeCell ref="A96:D96"/>
    <mergeCell ref="G96:I96"/>
    <mergeCell ref="K96:M96"/>
    <mergeCell ref="A97:D97"/>
    <mergeCell ref="G97:I97"/>
    <mergeCell ref="K97:M97"/>
    <mergeCell ref="A102:D102"/>
    <mergeCell ref="G102:I102"/>
    <mergeCell ref="K102:M102"/>
    <mergeCell ref="A103:D103"/>
    <mergeCell ref="G103:I103"/>
    <mergeCell ref="K103:M103"/>
    <mergeCell ref="A99:D99"/>
    <mergeCell ref="G99:I99"/>
    <mergeCell ref="K99:M99"/>
    <mergeCell ref="A101:D101"/>
    <mergeCell ref="G101:I101"/>
    <mergeCell ref="K101:M101"/>
    <mergeCell ref="K100:M100"/>
    <mergeCell ref="G100:I100"/>
    <mergeCell ref="A100:D100"/>
    <mergeCell ref="A106:D106"/>
    <mergeCell ref="G106:I106"/>
    <mergeCell ref="K106:M106"/>
    <mergeCell ref="A107:D107"/>
    <mergeCell ref="G107:I107"/>
    <mergeCell ref="K107:M107"/>
    <mergeCell ref="A104:D104"/>
    <mergeCell ref="G104:I104"/>
    <mergeCell ref="K104:M104"/>
    <mergeCell ref="A105:D105"/>
    <mergeCell ref="G105:I105"/>
    <mergeCell ref="K105:M105"/>
    <mergeCell ref="A110:D110"/>
    <mergeCell ref="G110:I110"/>
    <mergeCell ref="K110:M110"/>
    <mergeCell ref="A111:D111"/>
    <mergeCell ref="G111:I111"/>
    <mergeCell ref="K111:M111"/>
    <mergeCell ref="A108:D108"/>
    <mergeCell ref="G108:I108"/>
    <mergeCell ref="K108:M108"/>
    <mergeCell ref="A109:D109"/>
    <mergeCell ref="G109:I109"/>
    <mergeCell ref="K109:M109"/>
    <mergeCell ref="A113:D113"/>
    <mergeCell ref="G113:I113"/>
    <mergeCell ref="K113:M113"/>
    <mergeCell ref="A115:D115"/>
    <mergeCell ref="G115:I115"/>
    <mergeCell ref="K115:M115"/>
    <mergeCell ref="A112:D112"/>
    <mergeCell ref="G112:I112"/>
    <mergeCell ref="K112:M112"/>
    <mergeCell ref="A118:D118"/>
    <mergeCell ref="G118:I118"/>
    <mergeCell ref="K118:M118"/>
    <mergeCell ref="A119:D119"/>
    <mergeCell ref="G119:I119"/>
    <mergeCell ref="K119:M119"/>
    <mergeCell ref="A116:D116"/>
    <mergeCell ref="G116:I116"/>
    <mergeCell ref="K116:M116"/>
    <mergeCell ref="A117:D117"/>
    <mergeCell ref="G117:I117"/>
    <mergeCell ref="K117:M117"/>
    <mergeCell ref="A122:D122"/>
    <mergeCell ref="G122:I122"/>
    <mergeCell ref="K122:M122"/>
    <mergeCell ref="A123:D123"/>
    <mergeCell ref="G123:I123"/>
    <mergeCell ref="K123:M123"/>
    <mergeCell ref="A120:D120"/>
    <mergeCell ref="G120:I120"/>
    <mergeCell ref="K120:M120"/>
    <mergeCell ref="A121:D121"/>
    <mergeCell ref="G121:I121"/>
    <mergeCell ref="K121:M121"/>
    <mergeCell ref="A126:D126"/>
    <mergeCell ref="G126:I126"/>
    <mergeCell ref="K126:M126"/>
    <mergeCell ref="A124:D124"/>
    <mergeCell ref="G124:I124"/>
    <mergeCell ref="K124:M124"/>
    <mergeCell ref="A125:D125"/>
    <mergeCell ref="G125:I125"/>
    <mergeCell ref="K125:M125"/>
    <mergeCell ref="A127:D127"/>
    <mergeCell ref="G127:I127"/>
    <mergeCell ref="K127:M127"/>
    <mergeCell ref="A133:D133"/>
    <mergeCell ref="G133:I133"/>
    <mergeCell ref="K133:M133"/>
    <mergeCell ref="A134:D134"/>
    <mergeCell ref="G134:I134"/>
    <mergeCell ref="K134:M134"/>
    <mergeCell ref="G132:I132"/>
    <mergeCell ref="K132:M132"/>
    <mergeCell ref="A132:D132"/>
    <mergeCell ref="A129:D129"/>
    <mergeCell ref="A130:D130"/>
    <mergeCell ref="A131:D131"/>
    <mergeCell ref="A128:D128"/>
    <mergeCell ref="G128:I128"/>
    <mergeCell ref="K128:M128"/>
    <mergeCell ref="A138:D138"/>
    <mergeCell ref="G138:I138"/>
    <mergeCell ref="K138:M138"/>
    <mergeCell ref="A135:D135"/>
    <mergeCell ref="G135:I135"/>
    <mergeCell ref="K135:M135"/>
    <mergeCell ref="A137:D137"/>
    <mergeCell ref="G137:I137"/>
    <mergeCell ref="K137:M137"/>
    <mergeCell ref="A136:D136"/>
    <mergeCell ref="G136:I136"/>
    <mergeCell ref="K136:M136"/>
    <mergeCell ref="A140:D140"/>
    <mergeCell ref="G140:I140"/>
    <mergeCell ref="K140:M140"/>
    <mergeCell ref="A141:D141"/>
    <mergeCell ref="G141:I141"/>
    <mergeCell ref="K141:M141"/>
    <mergeCell ref="A139:D139"/>
    <mergeCell ref="G139:I139"/>
    <mergeCell ref="K139:M139"/>
    <mergeCell ref="A144:D144"/>
    <mergeCell ref="G144:I144"/>
    <mergeCell ref="K144:M144"/>
    <mergeCell ref="A145:D145"/>
    <mergeCell ref="G145:I145"/>
    <mergeCell ref="K145:M145"/>
    <mergeCell ref="A142:D142"/>
    <mergeCell ref="G142:I142"/>
    <mergeCell ref="K142:M142"/>
    <mergeCell ref="A143:D143"/>
    <mergeCell ref="G143:I143"/>
    <mergeCell ref="K143:M143"/>
    <mergeCell ref="A148:D148"/>
    <mergeCell ref="G148:I148"/>
    <mergeCell ref="K148:M148"/>
    <mergeCell ref="A146:D146"/>
    <mergeCell ref="G146:I146"/>
    <mergeCell ref="K146:M146"/>
    <mergeCell ref="A147:D147"/>
    <mergeCell ref="G147:I147"/>
    <mergeCell ref="K147:M147"/>
    <mergeCell ref="A151:D151"/>
    <mergeCell ref="G151:I151"/>
    <mergeCell ref="K151:M151"/>
    <mergeCell ref="A152:D152"/>
    <mergeCell ref="G152:I152"/>
    <mergeCell ref="K152:M152"/>
    <mergeCell ref="A149:D149"/>
    <mergeCell ref="G149:I149"/>
    <mergeCell ref="K149:M149"/>
    <mergeCell ref="A150:D150"/>
    <mergeCell ref="G150:I150"/>
    <mergeCell ref="K150:M150"/>
    <mergeCell ref="A157:D157"/>
    <mergeCell ref="G157:I157"/>
    <mergeCell ref="K157:M157"/>
    <mergeCell ref="A158:D158"/>
    <mergeCell ref="G158:I158"/>
    <mergeCell ref="K158:M158"/>
    <mergeCell ref="A155:D155"/>
    <mergeCell ref="G155:I155"/>
    <mergeCell ref="K155:M155"/>
    <mergeCell ref="A156:D156"/>
    <mergeCell ref="G156:I156"/>
    <mergeCell ref="K156:M156"/>
    <mergeCell ref="A164:D164"/>
    <mergeCell ref="G164:I164"/>
    <mergeCell ref="K164:M164"/>
    <mergeCell ref="A165:D165"/>
    <mergeCell ref="G165:I165"/>
    <mergeCell ref="K165:M165"/>
    <mergeCell ref="A159:D159"/>
    <mergeCell ref="G159:I159"/>
    <mergeCell ref="K159:M159"/>
    <mergeCell ref="A160:D160"/>
    <mergeCell ref="G160:I160"/>
    <mergeCell ref="K160:M160"/>
    <mergeCell ref="K161:M161"/>
    <mergeCell ref="G161:I161"/>
    <mergeCell ref="A161:D161"/>
    <mergeCell ref="A163:D163"/>
    <mergeCell ref="G163:I163"/>
    <mergeCell ref="K163:M163"/>
    <mergeCell ref="A167:D167"/>
    <mergeCell ref="G167:I167"/>
    <mergeCell ref="K167:M167"/>
    <mergeCell ref="A168:D168"/>
    <mergeCell ref="G168:I168"/>
    <mergeCell ref="K168:M168"/>
    <mergeCell ref="A166:D166"/>
    <mergeCell ref="G166:I166"/>
    <mergeCell ref="K166:M166"/>
  </mergeCells>
  <pageMargins left="0.7" right="0.7" top="0.75" bottom="0.75" header="0.3" footer="0.3"/>
  <pageSetup paperSize="9" scale="87" orientation="portrait" r:id="rId1"/>
  <rowBreaks count="8" manualBreakCount="8">
    <brk id="71" max="12" man="1"/>
    <brk id="84" max="16383" man="1"/>
    <brk id="95" max="12" man="1"/>
    <brk id="107" max="16383" man="1"/>
    <brk id="117" max="16383" man="1"/>
    <brk id="136" max="12" man="1"/>
    <brk id="150" max="16383" man="1"/>
    <brk id="1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'Приложение 6'!Область_печати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2022-11-11T08:37:03Z</cp:lastPrinted>
  <dcterms:created xsi:type="dcterms:W3CDTF">2014-09-25T13:17:34Z</dcterms:created>
  <dcterms:modified xsi:type="dcterms:W3CDTF">2022-11-28T10:09:56Z</dcterms:modified>
</cp:coreProperties>
</file>